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EB19FA1-B6E1-41C0-AF7D-44C58F904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خزينة (2)" sheetId="7" r:id="rId1"/>
    <sheet name="الويتر" sheetId="6" r:id="rId2"/>
    <sheet name="الشيف" sheetId="5" r:id="rId3"/>
    <sheet name="Лист1" sheetId="1" r:id="rId4"/>
    <sheet name="النسب" sheetId="4" r:id="rId5"/>
    <sheet name="الخاص" sheetId="2" r:id="rId6"/>
    <sheet name="الخزينة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H35" i="7"/>
  <c r="J35" i="7"/>
  <c r="K35" i="7"/>
  <c r="M35" i="7"/>
  <c r="L35" i="7"/>
  <c r="G27" i="7"/>
  <c r="G28" i="7" s="1"/>
  <c r="G29" i="7" s="1"/>
  <c r="G30" i="7" s="1"/>
  <c r="G31" i="7" s="1"/>
  <c r="G32" i="7" s="1"/>
  <c r="G33" i="7" s="1"/>
  <c r="G34" i="7" s="1"/>
  <c r="L27" i="7"/>
  <c r="L28" i="7"/>
  <c r="L29" i="7"/>
  <c r="L30" i="7"/>
  <c r="L31" i="7"/>
  <c r="L32" i="7"/>
  <c r="L33" i="7"/>
  <c r="L34" i="7"/>
  <c r="L16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L17" i="7"/>
  <c r="L18" i="7"/>
  <c r="L19" i="7"/>
  <c r="L20" i="7"/>
  <c r="L21" i="7"/>
  <c r="L22" i="7"/>
  <c r="L23" i="7"/>
  <c r="L24" i="7"/>
  <c r="L25" i="7"/>
  <c r="L26" i="7"/>
  <c r="L5" i="7"/>
  <c r="L6" i="7"/>
  <c r="L7" i="7"/>
  <c r="L8" i="7"/>
  <c r="L9" i="7"/>
  <c r="L10" i="7"/>
  <c r="L11" i="7"/>
  <c r="L12" i="7"/>
  <c r="L13" i="7"/>
  <c r="L14" i="7"/>
  <c r="L15" i="7"/>
  <c r="G5" i="7"/>
  <c r="G6" i="7" s="1"/>
  <c r="G7" i="7" s="1"/>
  <c r="G8" i="7" s="1"/>
  <c r="G9" i="7" s="1"/>
  <c r="L4" i="7"/>
  <c r="G4" i="7" s="1"/>
  <c r="F9" i="3"/>
  <c r="H9" i="3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" i="6"/>
  <c r="E8" i="6"/>
  <c r="E9" i="6"/>
  <c r="E10" i="6"/>
  <c r="E11" i="6"/>
  <c r="E12" i="6"/>
  <c r="E13" i="6"/>
  <c r="E14" i="6"/>
  <c r="E15" i="6"/>
  <c r="E16" i="6"/>
  <c r="E17" i="6"/>
  <c r="E7" i="6"/>
  <c r="G33" i="6"/>
  <c r="H33" i="6"/>
  <c r="G33" i="5"/>
  <c r="H33" i="5"/>
  <c r="I3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" i="2"/>
  <c r="I34" i="2" s="1"/>
  <c r="L3" i="2"/>
  <c r="H34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" i="2"/>
  <c r="G37" i="2"/>
  <c r="G34" i="2"/>
  <c r="M34" i="1"/>
  <c r="G35" i="7" l="1"/>
  <c r="G10" i="7"/>
  <c r="G11" i="7" s="1"/>
  <c r="G12" i="7" s="1"/>
  <c r="G13" i="7" s="1"/>
  <c r="G14" i="7" s="1"/>
  <c r="G15" i="7" s="1"/>
  <c r="J9" i="3"/>
  <c r="I33" i="6"/>
  <c r="R33" i="1"/>
  <c r="P33" i="1"/>
  <c r="Q33" i="1"/>
  <c r="N33" i="1" l="1"/>
  <c r="M33" i="1"/>
  <c r="L33" i="1"/>
  <c r="K33" i="1"/>
  <c r="J33" i="1"/>
  <c r="I33" i="1"/>
  <c r="G33" i="1"/>
  <c r="F33" i="1"/>
  <c r="E33" i="1"/>
  <c r="C33" i="1"/>
  <c r="B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3" i="1" l="1"/>
  <c r="B36" i="1" s="1"/>
</calcChain>
</file>

<file path=xl/sharedStrings.xml><?xml version="1.0" encoding="utf-8"?>
<sst xmlns="http://schemas.openxmlformats.org/spreadsheetml/2006/main" count="61" uniqueCount="47">
  <si>
    <t>дата</t>
  </si>
  <si>
    <t>выручка</t>
  </si>
  <si>
    <t>расходы по кухне</t>
  </si>
  <si>
    <t>расходы бар</t>
  </si>
  <si>
    <t>поставка кухне</t>
  </si>
  <si>
    <t>расходы по кальянная</t>
  </si>
  <si>
    <t>такси</t>
  </si>
  <si>
    <t>повар</t>
  </si>
  <si>
    <t>ВЫРУЧКА КУХНЯ</t>
  </si>
  <si>
    <t>% кухне</t>
  </si>
  <si>
    <t>кальяннщик</t>
  </si>
  <si>
    <t>кальян</t>
  </si>
  <si>
    <t>бар</t>
  </si>
  <si>
    <t>1%бар</t>
  </si>
  <si>
    <t>офик</t>
  </si>
  <si>
    <t>%офик</t>
  </si>
  <si>
    <t>ВСЕГО</t>
  </si>
  <si>
    <t>зп+%</t>
  </si>
  <si>
    <t>смм</t>
  </si>
  <si>
    <t>админ</t>
  </si>
  <si>
    <t>уборщица</t>
  </si>
  <si>
    <t>التاريخ</t>
  </si>
  <si>
    <t>الدخل اليومي</t>
  </si>
  <si>
    <t>مشتريات المطبخ</t>
  </si>
  <si>
    <t>مشتريات مشروبات</t>
  </si>
  <si>
    <t>طلبيات</t>
  </si>
  <si>
    <t>طلبيات خاصه</t>
  </si>
  <si>
    <t>نقل</t>
  </si>
  <si>
    <t>الشيف</t>
  </si>
  <si>
    <t>دخل المطبخ</t>
  </si>
  <si>
    <t>نسبة الشيف</t>
  </si>
  <si>
    <t>راتب خاص</t>
  </si>
  <si>
    <t>عدد الخاص المباع</t>
  </si>
  <si>
    <t>راتب المشروبات</t>
  </si>
  <si>
    <t>نسبة المشروبات</t>
  </si>
  <si>
    <t>راتب الويتر</t>
  </si>
  <si>
    <t>نسبة الويتر</t>
  </si>
  <si>
    <t>نسبة الخاص</t>
  </si>
  <si>
    <t>ايراد</t>
  </si>
  <si>
    <t>كاش</t>
  </si>
  <si>
    <t>مشتريات</t>
  </si>
  <si>
    <t>اجمالي الايرادات</t>
  </si>
  <si>
    <t>اجمالي المصروفات</t>
  </si>
  <si>
    <t>صافي الخزينة</t>
  </si>
  <si>
    <t>الكاش</t>
  </si>
  <si>
    <t>رصيد</t>
  </si>
  <si>
    <t>جمله المنصرف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</si>
</sst>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/>
    <xf numFmtId="1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3" fontId="0" fillId="0" borderId="0" xfId="2" applyFont="1" applyAlignment="1">
      <alignment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43" fontId="0" fillId="0" borderId="1" xfId="2" applyFont="1" applyBorder="1" applyAlignment="1">
      <alignment horizontal="center" vertical="center"/>
    </xf>
    <xf numFmtId="43" fontId="0" fillId="4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3" fontId="6" fillId="7" borderId="1" xfId="2" applyFont="1" applyFill="1" applyBorder="1" applyAlignment="1">
      <alignment horizontal="center" vertical="center"/>
    </xf>
    <xf numFmtId="43" fontId="6" fillId="6" borderId="1" xfId="0" applyNumberFormat="1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1B1E-2E1F-4D5E-B987-670F47F38B4E}">
  <dimension ref="F2:M35"/>
  <sheetViews>
    <sheetView tabSelected="1" topLeftCell="A16" workbookViewId="0">
      <selection activeCell="F34" sqref="F34"/>
    </sheetView>
  </sheetViews>
  <sheetFormatPr defaultRowHeight="14.4" x14ac:dyDescent="0.3"/>
  <cols>
    <col min="1" max="5" width="8.88671875" style="14"/>
    <col min="6" max="6" width="10.33203125" style="14" bestFit="1" customWidth="1"/>
    <col min="7" max="13" width="10.33203125" style="14" customWidth="1"/>
    <col min="14" max="16384" width="8.88671875" style="14"/>
  </cols>
  <sheetData>
    <row r="2" spans="6:13" x14ac:dyDescent="0.3">
      <c r="F2" s="27" t="s">
        <v>21</v>
      </c>
      <c r="G2" s="27" t="s">
        <v>43</v>
      </c>
      <c r="H2" s="27">
        <v>1</v>
      </c>
      <c r="I2" s="27">
        <v>2</v>
      </c>
      <c r="J2" s="27">
        <v>3</v>
      </c>
      <c r="K2" s="27">
        <v>4</v>
      </c>
      <c r="L2" s="27" t="s">
        <v>46</v>
      </c>
      <c r="M2" s="27" t="s">
        <v>44</v>
      </c>
    </row>
    <row r="3" spans="6:13" x14ac:dyDescent="0.3">
      <c r="F3" s="15" t="s">
        <v>45</v>
      </c>
      <c r="G3" s="24">
        <v>10000</v>
      </c>
      <c r="H3" s="28"/>
      <c r="I3" s="28"/>
      <c r="J3" s="28"/>
      <c r="K3" s="28"/>
      <c r="L3" s="28"/>
      <c r="M3" s="28"/>
    </row>
    <row r="4" spans="6:13" x14ac:dyDescent="0.3">
      <c r="F4" s="25">
        <v>45536</v>
      </c>
      <c r="G4" s="24">
        <f>G3+M4-L4</f>
        <v>9600</v>
      </c>
      <c r="H4" s="23"/>
      <c r="I4" s="23"/>
      <c r="J4" s="23"/>
      <c r="K4" s="23">
        <v>900</v>
      </c>
      <c r="L4" s="24">
        <f>SUM(H4:K4)</f>
        <v>900</v>
      </c>
      <c r="M4" s="23">
        <v>500</v>
      </c>
    </row>
    <row r="5" spans="6:13" x14ac:dyDescent="0.3">
      <c r="F5" s="25">
        <v>45537</v>
      </c>
      <c r="G5" s="24">
        <f t="shared" ref="G5:G15" si="0">G4+M5-L5</f>
        <v>9100</v>
      </c>
      <c r="H5" s="23">
        <v>500</v>
      </c>
      <c r="I5" s="23"/>
      <c r="J5" s="23"/>
      <c r="K5" s="23"/>
      <c r="L5" s="24">
        <f t="shared" ref="L5:L15" si="1">SUM(H5:K5)</f>
        <v>500</v>
      </c>
      <c r="M5" s="23"/>
    </row>
    <row r="6" spans="6:13" x14ac:dyDescent="0.3">
      <c r="F6" s="25">
        <v>45538</v>
      </c>
      <c r="G6" s="24">
        <f t="shared" si="0"/>
        <v>9700</v>
      </c>
      <c r="H6" s="23"/>
      <c r="I6" s="23"/>
      <c r="J6" s="23"/>
      <c r="K6" s="23"/>
      <c r="L6" s="24">
        <f t="shared" si="1"/>
        <v>0</v>
      </c>
      <c r="M6" s="23">
        <v>600</v>
      </c>
    </row>
    <row r="7" spans="6:13" x14ac:dyDescent="0.3">
      <c r="F7" s="25">
        <v>45539</v>
      </c>
      <c r="G7" s="24">
        <f t="shared" si="0"/>
        <v>9700</v>
      </c>
      <c r="H7" s="23"/>
      <c r="I7" s="23"/>
      <c r="J7" s="23"/>
      <c r="K7" s="23"/>
      <c r="L7" s="24">
        <f t="shared" si="1"/>
        <v>0</v>
      </c>
      <c r="M7" s="23"/>
    </row>
    <row r="8" spans="6:13" x14ac:dyDescent="0.3">
      <c r="F8" s="25">
        <v>45540</v>
      </c>
      <c r="G8" s="24">
        <f t="shared" si="0"/>
        <v>9700</v>
      </c>
      <c r="H8" s="23"/>
      <c r="I8" s="23"/>
      <c r="J8" s="23"/>
      <c r="K8" s="23"/>
      <c r="L8" s="24">
        <f t="shared" si="1"/>
        <v>0</v>
      </c>
      <c r="M8" s="23"/>
    </row>
    <row r="9" spans="6:13" x14ac:dyDescent="0.3">
      <c r="F9" s="25">
        <v>45541</v>
      </c>
      <c r="G9" s="24">
        <f t="shared" si="0"/>
        <v>9700</v>
      </c>
      <c r="H9" s="23"/>
      <c r="I9" s="23"/>
      <c r="J9" s="23"/>
      <c r="K9" s="23"/>
      <c r="L9" s="24">
        <f t="shared" si="1"/>
        <v>0</v>
      </c>
      <c r="M9" s="23"/>
    </row>
    <row r="10" spans="6:13" x14ac:dyDescent="0.3">
      <c r="F10" s="25">
        <v>45542</v>
      </c>
      <c r="G10" s="24">
        <f t="shared" si="0"/>
        <v>9700</v>
      </c>
      <c r="H10" s="23"/>
      <c r="I10" s="23"/>
      <c r="J10" s="23"/>
      <c r="K10" s="23"/>
      <c r="L10" s="24">
        <f t="shared" si="1"/>
        <v>0</v>
      </c>
      <c r="M10" s="23"/>
    </row>
    <row r="11" spans="6:13" x14ac:dyDescent="0.3">
      <c r="F11" s="25">
        <v>45543</v>
      </c>
      <c r="G11" s="24">
        <f t="shared" si="0"/>
        <v>9700</v>
      </c>
      <c r="H11" s="23"/>
      <c r="I11" s="23"/>
      <c r="J11" s="23"/>
      <c r="K11" s="23"/>
      <c r="L11" s="24">
        <f t="shared" si="1"/>
        <v>0</v>
      </c>
      <c r="M11" s="23"/>
    </row>
    <row r="12" spans="6:13" x14ac:dyDescent="0.3">
      <c r="F12" s="25">
        <v>45544</v>
      </c>
      <c r="G12" s="24">
        <f t="shared" si="0"/>
        <v>9700</v>
      </c>
      <c r="H12" s="23"/>
      <c r="I12" s="23"/>
      <c r="J12" s="23"/>
      <c r="K12" s="23"/>
      <c r="L12" s="24">
        <f t="shared" si="1"/>
        <v>0</v>
      </c>
      <c r="M12" s="23"/>
    </row>
    <row r="13" spans="6:13" x14ac:dyDescent="0.3">
      <c r="F13" s="25">
        <v>45545</v>
      </c>
      <c r="G13" s="24">
        <f t="shared" si="0"/>
        <v>9700</v>
      </c>
      <c r="H13" s="23"/>
      <c r="I13" s="23"/>
      <c r="J13" s="23"/>
      <c r="K13" s="23"/>
      <c r="L13" s="24">
        <f t="shared" si="1"/>
        <v>0</v>
      </c>
      <c r="M13" s="23"/>
    </row>
    <row r="14" spans="6:13" x14ac:dyDescent="0.3">
      <c r="F14" s="25">
        <v>45546</v>
      </c>
      <c r="G14" s="24">
        <f t="shared" si="0"/>
        <v>9700</v>
      </c>
      <c r="H14" s="23"/>
      <c r="I14" s="23"/>
      <c r="J14" s="23"/>
      <c r="K14" s="23"/>
      <c r="L14" s="24">
        <f t="shared" si="1"/>
        <v>0</v>
      </c>
      <c r="M14" s="23"/>
    </row>
    <row r="15" spans="6:13" x14ac:dyDescent="0.3">
      <c r="F15" s="25">
        <v>45547</v>
      </c>
      <c r="G15" s="24">
        <f t="shared" si="0"/>
        <v>9700</v>
      </c>
      <c r="H15" s="23"/>
      <c r="I15" s="23"/>
      <c r="J15" s="23"/>
      <c r="K15" s="23"/>
      <c r="L15" s="24">
        <f t="shared" si="1"/>
        <v>0</v>
      </c>
      <c r="M15" s="23"/>
    </row>
    <row r="16" spans="6:13" x14ac:dyDescent="0.3">
      <c r="F16" s="25">
        <v>45548</v>
      </c>
      <c r="G16" s="24">
        <f t="shared" ref="G16:G35" si="2">G15+M16-L16</f>
        <v>9700</v>
      </c>
      <c r="H16" s="23"/>
      <c r="I16" s="23"/>
      <c r="J16" s="23"/>
      <c r="K16" s="23"/>
      <c r="L16" s="24">
        <f t="shared" ref="L16:L35" si="3">SUM(H16:K16)</f>
        <v>0</v>
      </c>
      <c r="M16" s="23"/>
    </row>
    <row r="17" spans="6:13" x14ac:dyDescent="0.3">
      <c r="F17" s="25">
        <v>45549</v>
      </c>
      <c r="G17" s="24">
        <f t="shared" si="2"/>
        <v>9700</v>
      </c>
      <c r="H17" s="23"/>
      <c r="I17" s="23"/>
      <c r="J17" s="23"/>
      <c r="K17" s="23"/>
      <c r="L17" s="24">
        <f t="shared" si="3"/>
        <v>0</v>
      </c>
      <c r="M17" s="23"/>
    </row>
    <row r="18" spans="6:13" x14ac:dyDescent="0.3">
      <c r="F18" s="25">
        <v>45550</v>
      </c>
      <c r="G18" s="24">
        <f t="shared" si="2"/>
        <v>9700</v>
      </c>
      <c r="H18" s="23"/>
      <c r="I18" s="23"/>
      <c r="J18" s="23"/>
      <c r="K18" s="23"/>
      <c r="L18" s="24">
        <f t="shared" si="3"/>
        <v>0</v>
      </c>
      <c r="M18" s="23"/>
    </row>
    <row r="19" spans="6:13" x14ac:dyDescent="0.3">
      <c r="F19" s="25">
        <v>45551</v>
      </c>
      <c r="G19" s="24">
        <f t="shared" si="2"/>
        <v>9700</v>
      </c>
      <c r="H19" s="23"/>
      <c r="I19" s="23"/>
      <c r="J19" s="23"/>
      <c r="K19" s="23"/>
      <c r="L19" s="24">
        <f t="shared" si="3"/>
        <v>0</v>
      </c>
      <c r="M19" s="23"/>
    </row>
    <row r="20" spans="6:13" x14ac:dyDescent="0.3">
      <c r="F20" s="25">
        <v>45552</v>
      </c>
      <c r="G20" s="24">
        <f t="shared" si="2"/>
        <v>9700</v>
      </c>
      <c r="H20" s="23"/>
      <c r="I20" s="23"/>
      <c r="J20" s="23"/>
      <c r="K20" s="23"/>
      <c r="L20" s="24">
        <f t="shared" si="3"/>
        <v>0</v>
      </c>
      <c r="M20" s="23"/>
    </row>
    <row r="21" spans="6:13" x14ac:dyDescent="0.3">
      <c r="F21" s="25">
        <v>45553</v>
      </c>
      <c r="G21" s="24">
        <f t="shared" si="2"/>
        <v>9700</v>
      </c>
      <c r="H21" s="23"/>
      <c r="I21" s="23"/>
      <c r="J21" s="23"/>
      <c r="K21" s="23"/>
      <c r="L21" s="24">
        <f t="shared" si="3"/>
        <v>0</v>
      </c>
      <c r="M21" s="23"/>
    </row>
    <row r="22" spans="6:13" x14ac:dyDescent="0.3">
      <c r="F22" s="25">
        <v>45554</v>
      </c>
      <c r="G22" s="24">
        <f t="shared" si="2"/>
        <v>9700</v>
      </c>
      <c r="H22" s="23"/>
      <c r="I22" s="23"/>
      <c r="J22" s="23"/>
      <c r="K22" s="23"/>
      <c r="L22" s="24">
        <f t="shared" si="3"/>
        <v>0</v>
      </c>
      <c r="M22" s="23"/>
    </row>
    <row r="23" spans="6:13" x14ac:dyDescent="0.3">
      <c r="F23" s="25">
        <v>45555</v>
      </c>
      <c r="G23" s="24">
        <f t="shared" si="2"/>
        <v>9700</v>
      </c>
      <c r="H23" s="23"/>
      <c r="I23" s="23"/>
      <c r="J23" s="23"/>
      <c r="K23" s="23"/>
      <c r="L23" s="24">
        <f t="shared" si="3"/>
        <v>0</v>
      </c>
      <c r="M23" s="23"/>
    </row>
    <row r="24" spans="6:13" x14ac:dyDescent="0.3">
      <c r="F24" s="25">
        <v>45556</v>
      </c>
      <c r="G24" s="24">
        <f t="shared" si="2"/>
        <v>9700</v>
      </c>
      <c r="H24" s="23"/>
      <c r="I24" s="23"/>
      <c r="J24" s="23"/>
      <c r="K24" s="23"/>
      <c r="L24" s="24">
        <f t="shared" si="3"/>
        <v>0</v>
      </c>
      <c r="M24" s="23"/>
    </row>
    <row r="25" spans="6:13" x14ac:dyDescent="0.3">
      <c r="F25" s="25">
        <v>45557</v>
      </c>
      <c r="G25" s="24">
        <f t="shared" si="2"/>
        <v>9700</v>
      </c>
      <c r="H25" s="23"/>
      <c r="I25" s="23"/>
      <c r="J25" s="23"/>
      <c r="K25" s="23"/>
      <c r="L25" s="24">
        <f t="shared" si="3"/>
        <v>0</v>
      </c>
      <c r="M25" s="23"/>
    </row>
    <row r="26" spans="6:13" x14ac:dyDescent="0.3">
      <c r="F26" s="25">
        <v>45558</v>
      </c>
      <c r="G26" s="24">
        <f t="shared" si="2"/>
        <v>9700</v>
      </c>
      <c r="H26" s="23"/>
      <c r="I26" s="23"/>
      <c r="J26" s="23"/>
      <c r="K26" s="23"/>
      <c r="L26" s="24">
        <f t="shared" si="3"/>
        <v>0</v>
      </c>
      <c r="M26" s="23"/>
    </row>
    <row r="27" spans="6:13" x14ac:dyDescent="0.3">
      <c r="F27" s="25">
        <v>45559</v>
      </c>
      <c r="G27" s="24">
        <f t="shared" si="2"/>
        <v>9700</v>
      </c>
      <c r="H27" s="23"/>
      <c r="I27" s="23"/>
      <c r="J27" s="23"/>
      <c r="K27" s="23"/>
      <c r="L27" s="24">
        <f t="shared" si="3"/>
        <v>0</v>
      </c>
      <c r="M27" s="23"/>
    </row>
    <row r="28" spans="6:13" x14ac:dyDescent="0.3">
      <c r="F28" s="25">
        <v>45560</v>
      </c>
      <c r="G28" s="24">
        <f t="shared" si="2"/>
        <v>9700</v>
      </c>
      <c r="H28" s="23"/>
      <c r="I28" s="23"/>
      <c r="J28" s="23"/>
      <c r="K28" s="23"/>
      <c r="L28" s="24">
        <f t="shared" si="3"/>
        <v>0</v>
      </c>
      <c r="M28" s="23"/>
    </row>
    <row r="29" spans="6:13" x14ac:dyDescent="0.3">
      <c r="F29" s="25">
        <v>45561</v>
      </c>
      <c r="G29" s="24">
        <f t="shared" si="2"/>
        <v>9700</v>
      </c>
      <c r="H29" s="23"/>
      <c r="I29" s="23"/>
      <c r="J29" s="23"/>
      <c r="K29" s="23"/>
      <c r="L29" s="24">
        <f t="shared" si="3"/>
        <v>0</v>
      </c>
      <c r="M29" s="23"/>
    </row>
    <row r="30" spans="6:13" x14ac:dyDescent="0.3">
      <c r="F30" s="25">
        <v>45562</v>
      </c>
      <c r="G30" s="24">
        <f t="shared" si="2"/>
        <v>9700</v>
      </c>
      <c r="H30" s="23"/>
      <c r="I30" s="23"/>
      <c r="J30" s="23"/>
      <c r="K30" s="23"/>
      <c r="L30" s="24">
        <f t="shared" si="3"/>
        <v>0</v>
      </c>
      <c r="M30" s="23"/>
    </row>
    <row r="31" spans="6:13" x14ac:dyDescent="0.3">
      <c r="F31" s="25">
        <v>45563</v>
      </c>
      <c r="G31" s="24">
        <f t="shared" si="2"/>
        <v>9700</v>
      </c>
      <c r="H31" s="23"/>
      <c r="I31" s="23"/>
      <c r="J31" s="23"/>
      <c r="K31" s="23"/>
      <c r="L31" s="24">
        <f t="shared" si="3"/>
        <v>0</v>
      </c>
      <c r="M31" s="23"/>
    </row>
    <row r="32" spans="6:13" x14ac:dyDescent="0.3">
      <c r="F32" s="25">
        <v>45564</v>
      </c>
      <c r="G32" s="24">
        <f t="shared" si="2"/>
        <v>9700</v>
      </c>
      <c r="H32" s="23"/>
      <c r="I32" s="23"/>
      <c r="J32" s="23"/>
      <c r="K32" s="23"/>
      <c r="L32" s="24">
        <f t="shared" si="3"/>
        <v>0</v>
      </c>
      <c r="M32" s="23"/>
    </row>
    <row r="33" spans="6:13" x14ac:dyDescent="0.3">
      <c r="F33" s="25">
        <v>45565</v>
      </c>
      <c r="G33" s="24">
        <f t="shared" si="2"/>
        <v>9700</v>
      </c>
      <c r="H33" s="23"/>
      <c r="I33" s="23"/>
      <c r="J33" s="23"/>
      <c r="K33" s="23"/>
      <c r="L33" s="24">
        <f t="shared" si="3"/>
        <v>0</v>
      </c>
      <c r="M33" s="23"/>
    </row>
    <row r="34" spans="6:13" x14ac:dyDescent="0.3">
      <c r="F34" s="25"/>
      <c r="G34" s="24">
        <f t="shared" si="2"/>
        <v>9700</v>
      </c>
      <c r="H34" s="23"/>
      <c r="I34" s="23"/>
      <c r="J34" s="23"/>
      <c r="K34" s="23"/>
      <c r="L34" s="24">
        <f t="shared" si="3"/>
        <v>0</v>
      </c>
      <c r="M34" s="23"/>
    </row>
    <row r="35" spans="6:13" x14ac:dyDescent="0.3">
      <c r="F35" s="26"/>
      <c r="G35" s="24">
        <f t="shared" si="2"/>
        <v>9400</v>
      </c>
      <c r="H35" s="29">
        <f>SUM(H4:H34)</f>
        <v>500</v>
      </c>
      <c r="I35" s="29">
        <f>SUM(I4:I34)</f>
        <v>0</v>
      </c>
      <c r="J35" s="29">
        <f>SUM(J4:J34)</f>
        <v>0</v>
      </c>
      <c r="K35" s="29">
        <f>SUM(K4:K34)</f>
        <v>900</v>
      </c>
      <c r="L35" s="24">
        <f t="shared" si="3"/>
        <v>1400</v>
      </c>
      <c r="M35" s="29">
        <f>SUM(M4:M34)</f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F510-E350-46FF-AB09-042EBD77140B}">
  <dimension ref="C2:I33"/>
  <sheetViews>
    <sheetView workbookViewId="0">
      <selection activeCell="L17" sqref="L17"/>
    </sheetView>
  </sheetViews>
  <sheetFormatPr defaultRowHeight="14.4" x14ac:dyDescent="0.3"/>
  <cols>
    <col min="8" max="8" width="15.33203125" style="17" customWidth="1"/>
  </cols>
  <sheetData>
    <row r="2" spans="3:9" x14ac:dyDescent="0.3">
      <c r="G2" s="3"/>
    </row>
    <row r="3" spans="3:9" x14ac:dyDescent="0.3">
      <c r="G3" s="5">
        <v>34724.6</v>
      </c>
      <c r="H3" s="17">
        <v>400</v>
      </c>
      <c r="I3">
        <f>IF(G3&gt;5000,G3*1.5%,0)</f>
        <v>520.86899999999991</v>
      </c>
    </row>
    <row r="4" spans="3:9" x14ac:dyDescent="0.3">
      <c r="G4" s="5">
        <v>12035.6</v>
      </c>
      <c r="I4">
        <f t="shared" ref="I4:I32" si="0">IF(G4&gt;5000,G4*1.5%,0)</f>
        <v>180.53399999999999</v>
      </c>
    </row>
    <row r="5" spans="3:9" x14ac:dyDescent="0.3">
      <c r="G5" s="5">
        <v>16001</v>
      </c>
      <c r="I5">
        <f t="shared" si="0"/>
        <v>240.01499999999999</v>
      </c>
    </row>
    <row r="6" spans="3:9" x14ac:dyDescent="0.3">
      <c r="C6" s="16" t="s">
        <v>36</v>
      </c>
      <c r="D6" s="16"/>
      <c r="G6" s="5">
        <v>7482.8</v>
      </c>
      <c r="I6">
        <f t="shared" si="0"/>
        <v>112.242</v>
      </c>
    </row>
    <row r="7" spans="3:9" x14ac:dyDescent="0.3">
      <c r="C7" s="15">
        <v>5000</v>
      </c>
      <c r="D7" s="15">
        <v>100</v>
      </c>
      <c r="E7">
        <f>D7/C7</f>
        <v>0.02</v>
      </c>
      <c r="G7" s="5">
        <v>13067.7</v>
      </c>
      <c r="I7">
        <f t="shared" si="0"/>
        <v>196.0155</v>
      </c>
    </row>
    <row r="8" spans="3:9" x14ac:dyDescent="0.3">
      <c r="C8" s="15">
        <v>10000</v>
      </c>
      <c r="D8" s="15">
        <v>200</v>
      </c>
      <c r="E8">
        <f t="shared" ref="E8:E17" si="1">D8/C8</f>
        <v>0.02</v>
      </c>
      <c r="G8" s="5">
        <v>17551.25</v>
      </c>
      <c r="I8">
        <f t="shared" si="0"/>
        <v>263.26875000000001</v>
      </c>
    </row>
    <row r="9" spans="3:9" x14ac:dyDescent="0.3">
      <c r="C9" s="15">
        <v>15000</v>
      </c>
      <c r="D9" s="15">
        <v>300</v>
      </c>
      <c r="E9">
        <f t="shared" si="1"/>
        <v>0.02</v>
      </c>
      <c r="G9" s="5">
        <v>21188.9</v>
      </c>
      <c r="H9" s="17">
        <v>200</v>
      </c>
      <c r="I9">
        <f t="shared" si="0"/>
        <v>317.83350000000002</v>
      </c>
    </row>
    <row r="10" spans="3:9" x14ac:dyDescent="0.3">
      <c r="C10" s="15">
        <v>20000</v>
      </c>
      <c r="D10" s="15">
        <v>400</v>
      </c>
      <c r="E10">
        <f t="shared" si="1"/>
        <v>0.02</v>
      </c>
      <c r="G10" s="5">
        <v>4490.3999999999996</v>
      </c>
      <c r="I10">
        <f t="shared" si="0"/>
        <v>0</v>
      </c>
    </row>
    <row r="11" spans="3:9" x14ac:dyDescent="0.3">
      <c r="C11" s="15">
        <v>25000</v>
      </c>
      <c r="D11" s="15">
        <v>500</v>
      </c>
      <c r="E11">
        <f t="shared" si="1"/>
        <v>0.02</v>
      </c>
      <c r="G11" s="5">
        <v>12759.5</v>
      </c>
      <c r="I11">
        <f t="shared" si="0"/>
        <v>191.39249999999998</v>
      </c>
    </row>
    <row r="12" spans="3:9" x14ac:dyDescent="0.3">
      <c r="C12" s="15">
        <v>30000</v>
      </c>
      <c r="D12" s="15">
        <v>600</v>
      </c>
      <c r="E12">
        <f t="shared" si="1"/>
        <v>0.02</v>
      </c>
      <c r="G12" s="5">
        <v>24153.5</v>
      </c>
      <c r="H12" s="17">
        <v>200</v>
      </c>
      <c r="I12">
        <f t="shared" si="0"/>
        <v>362.30250000000001</v>
      </c>
    </row>
    <row r="13" spans="3:9" x14ac:dyDescent="0.3">
      <c r="C13" s="15">
        <v>35000</v>
      </c>
      <c r="D13" s="15">
        <v>700</v>
      </c>
      <c r="E13">
        <f t="shared" si="1"/>
        <v>0.02</v>
      </c>
      <c r="G13" s="5">
        <v>10272.5</v>
      </c>
      <c r="I13">
        <f t="shared" si="0"/>
        <v>154.08750000000001</v>
      </c>
    </row>
    <row r="14" spans="3:9" x14ac:dyDescent="0.3">
      <c r="C14" s="15">
        <v>40000</v>
      </c>
      <c r="D14" s="15">
        <v>800</v>
      </c>
      <c r="E14">
        <f t="shared" si="1"/>
        <v>0.02</v>
      </c>
      <c r="G14" s="5">
        <v>1669</v>
      </c>
      <c r="I14">
        <f t="shared" si="0"/>
        <v>0</v>
      </c>
    </row>
    <row r="15" spans="3:9" x14ac:dyDescent="0.3">
      <c r="C15" s="15">
        <v>45000</v>
      </c>
      <c r="D15" s="15">
        <v>900</v>
      </c>
      <c r="E15">
        <f t="shared" si="1"/>
        <v>0.02</v>
      </c>
      <c r="G15" s="5">
        <v>13394.3</v>
      </c>
      <c r="I15">
        <f t="shared" si="0"/>
        <v>200.91449999999998</v>
      </c>
    </row>
    <row r="16" spans="3:9" x14ac:dyDescent="0.3">
      <c r="C16" s="15">
        <v>50000</v>
      </c>
      <c r="D16" s="15">
        <v>1000</v>
      </c>
      <c r="E16">
        <f t="shared" si="1"/>
        <v>0.02</v>
      </c>
      <c r="G16" s="5">
        <v>4251.7</v>
      </c>
      <c r="I16">
        <f t="shared" si="0"/>
        <v>0</v>
      </c>
    </row>
    <row r="17" spans="3:9" x14ac:dyDescent="0.3">
      <c r="C17" s="15">
        <v>55000</v>
      </c>
      <c r="D17" s="15">
        <v>1100</v>
      </c>
      <c r="E17">
        <f t="shared" si="1"/>
        <v>0.02</v>
      </c>
      <c r="G17" s="5">
        <v>7789.4</v>
      </c>
      <c r="I17">
        <f t="shared" si="0"/>
        <v>116.84099999999999</v>
      </c>
    </row>
    <row r="18" spans="3:9" x14ac:dyDescent="0.3">
      <c r="C18" s="15"/>
      <c r="D18" s="15"/>
      <c r="G18" s="5">
        <v>11854.9</v>
      </c>
      <c r="I18">
        <f t="shared" si="0"/>
        <v>177.8235</v>
      </c>
    </row>
    <row r="19" spans="3:9" x14ac:dyDescent="0.3">
      <c r="G19" s="5">
        <v>16878.2</v>
      </c>
      <c r="I19">
        <f t="shared" si="0"/>
        <v>253.173</v>
      </c>
    </row>
    <row r="20" spans="3:9" x14ac:dyDescent="0.3">
      <c r="G20" s="5">
        <v>21139.599999999999</v>
      </c>
      <c r="H20" s="17">
        <v>200</v>
      </c>
      <c r="I20">
        <f t="shared" si="0"/>
        <v>317.09399999999999</v>
      </c>
    </row>
    <row r="21" spans="3:9" x14ac:dyDescent="0.3">
      <c r="G21" s="5">
        <v>7755.5</v>
      </c>
      <c r="I21">
        <f t="shared" si="0"/>
        <v>116.3325</v>
      </c>
    </row>
    <row r="22" spans="3:9" x14ac:dyDescent="0.3">
      <c r="G22" s="5">
        <v>7292.7</v>
      </c>
      <c r="I22">
        <f t="shared" si="0"/>
        <v>109.39049999999999</v>
      </c>
    </row>
    <row r="23" spans="3:9" x14ac:dyDescent="0.3">
      <c r="G23" s="5">
        <v>7213.2</v>
      </c>
      <c r="I23">
        <f t="shared" si="0"/>
        <v>108.19799999999999</v>
      </c>
    </row>
    <row r="24" spans="3:9" x14ac:dyDescent="0.3">
      <c r="G24" s="5">
        <v>3175.4</v>
      </c>
      <c r="I24">
        <f t="shared" si="0"/>
        <v>0</v>
      </c>
    </row>
    <row r="25" spans="3:9" x14ac:dyDescent="0.3">
      <c r="G25" s="5">
        <v>5959.9</v>
      </c>
      <c r="I25">
        <f t="shared" si="0"/>
        <v>89.398499999999984</v>
      </c>
    </row>
    <row r="26" spans="3:9" x14ac:dyDescent="0.3">
      <c r="G26" s="5">
        <v>24952.5</v>
      </c>
      <c r="H26" s="17">
        <v>200</v>
      </c>
      <c r="I26">
        <f t="shared" si="0"/>
        <v>374.28749999999997</v>
      </c>
    </row>
    <row r="27" spans="3:9" x14ac:dyDescent="0.3">
      <c r="G27" s="5">
        <v>10850.8</v>
      </c>
      <c r="I27">
        <f t="shared" si="0"/>
        <v>162.76199999999997</v>
      </c>
    </row>
    <row r="28" spans="3:9" x14ac:dyDescent="0.3">
      <c r="G28" s="5">
        <v>20225.400000000001</v>
      </c>
      <c r="H28" s="17">
        <v>200</v>
      </c>
      <c r="I28">
        <f t="shared" si="0"/>
        <v>303.38100000000003</v>
      </c>
    </row>
    <row r="29" spans="3:9" x14ac:dyDescent="0.3">
      <c r="G29" s="5">
        <v>28428.77</v>
      </c>
      <c r="H29" s="17">
        <v>200</v>
      </c>
      <c r="I29">
        <f t="shared" si="0"/>
        <v>426.43155000000002</v>
      </c>
    </row>
    <row r="30" spans="3:9" x14ac:dyDescent="0.3">
      <c r="G30" s="5">
        <v>56026.2</v>
      </c>
      <c r="H30" s="17">
        <v>800</v>
      </c>
      <c r="I30">
        <f t="shared" si="0"/>
        <v>840.39299999999992</v>
      </c>
    </row>
    <row r="31" spans="3:9" x14ac:dyDescent="0.3">
      <c r="G31" s="5">
        <v>8693.86</v>
      </c>
      <c r="I31">
        <f t="shared" si="0"/>
        <v>130.40790000000001</v>
      </c>
    </row>
    <row r="32" spans="3:9" x14ac:dyDescent="0.3">
      <c r="G32" s="5">
        <v>12808.1</v>
      </c>
      <c r="I32">
        <f t="shared" si="0"/>
        <v>192.1215</v>
      </c>
    </row>
    <row r="33" spans="7:9" x14ac:dyDescent="0.3">
      <c r="G33" s="6">
        <f>SUM(G3:G32)</f>
        <v>444087.18000000005</v>
      </c>
      <c r="H33">
        <f>SUM(H3:H32)</f>
        <v>2400</v>
      </c>
      <c r="I33">
        <f>SUM(I3:I32)</f>
        <v>6457.5102000000006</v>
      </c>
    </row>
  </sheetData>
  <mergeCells count="1"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9794-B536-4627-A743-98563FB98B0D}">
  <dimension ref="C1:I33"/>
  <sheetViews>
    <sheetView topLeftCell="A22" workbookViewId="0">
      <selection activeCell="L6" sqref="L6"/>
    </sheetView>
  </sheetViews>
  <sheetFormatPr defaultRowHeight="14.4" x14ac:dyDescent="0.3"/>
  <cols>
    <col min="7" max="7" width="16.44140625" bestFit="1" customWidth="1"/>
    <col min="8" max="8" width="15.33203125" style="17" customWidth="1"/>
  </cols>
  <sheetData>
    <row r="1" spans="3:9" x14ac:dyDescent="0.3">
      <c r="G1" t="s">
        <v>29</v>
      </c>
    </row>
    <row r="2" spans="3:9" x14ac:dyDescent="0.3">
      <c r="G2" s="1" t="s">
        <v>8</v>
      </c>
    </row>
    <row r="3" spans="3:9" x14ac:dyDescent="0.3">
      <c r="G3" s="5">
        <v>0</v>
      </c>
      <c r="I3">
        <f>IF(G3&gt;5000,G3*5%,0)</f>
        <v>0</v>
      </c>
    </row>
    <row r="4" spans="3:9" x14ac:dyDescent="0.3">
      <c r="G4" s="5">
        <v>531</v>
      </c>
      <c r="I4">
        <f t="shared" ref="I4:I33" si="0">IF(G4&gt;5000,G4*5%,0)</f>
        <v>0</v>
      </c>
    </row>
    <row r="5" spans="3:9" x14ac:dyDescent="0.3">
      <c r="G5" s="5">
        <v>0</v>
      </c>
      <c r="I5">
        <f t="shared" si="0"/>
        <v>0</v>
      </c>
    </row>
    <row r="6" spans="3:9" x14ac:dyDescent="0.3">
      <c r="C6" s="16" t="s">
        <v>30</v>
      </c>
      <c r="D6" s="16"/>
      <c r="G6" s="5">
        <v>0</v>
      </c>
      <c r="I6">
        <f t="shared" si="0"/>
        <v>0</v>
      </c>
    </row>
    <row r="7" spans="3:9" x14ac:dyDescent="0.3">
      <c r="C7" s="15">
        <v>5000</v>
      </c>
      <c r="D7" s="15">
        <v>250</v>
      </c>
      <c r="G7" s="5">
        <v>3659.7</v>
      </c>
      <c r="I7">
        <f t="shared" si="0"/>
        <v>0</v>
      </c>
    </row>
    <row r="8" spans="3:9" x14ac:dyDescent="0.3">
      <c r="C8" s="15">
        <v>10000</v>
      </c>
      <c r="D8" s="15">
        <v>500</v>
      </c>
      <c r="G8" s="5">
        <v>6079.25</v>
      </c>
      <c r="H8" s="17">
        <v>250</v>
      </c>
      <c r="I8">
        <f t="shared" si="0"/>
        <v>303.96250000000003</v>
      </c>
    </row>
    <row r="9" spans="3:9" x14ac:dyDescent="0.3">
      <c r="C9" s="15">
        <v>15000</v>
      </c>
      <c r="D9" s="15">
        <v>750</v>
      </c>
      <c r="G9" s="5">
        <v>0</v>
      </c>
      <c r="I9">
        <f t="shared" si="0"/>
        <v>0</v>
      </c>
    </row>
    <row r="10" spans="3:9" x14ac:dyDescent="0.3">
      <c r="C10" s="15">
        <v>20000</v>
      </c>
      <c r="D10" s="15">
        <v>1000</v>
      </c>
      <c r="G10" s="5">
        <v>0</v>
      </c>
      <c r="I10">
        <f t="shared" si="0"/>
        <v>0</v>
      </c>
    </row>
    <row r="11" spans="3:9" x14ac:dyDescent="0.3">
      <c r="C11" s="15">
        <v>25000</v>
      </c>
      <c r="D11" s="15">
        <v>1250</v>
      </c>
      <c r="G11" s="5">
        <v>0</v>
      </c>
      <c r="I11">
        <f t="shared" si="0"/>
        <v>0</v>
      </c>
    </row>
    <row r="12" spans="3:9" x14ac:dyDescent="0.3">
      <c r="C12" s="15">
        <v>30000</v>
      </c>
      <c r="D12" s="15">
        <v>1500</v>
      </c>
      <c r="G12" s="5">
        <v>0</v>
      </c>
      <c r="I12">
        <f t="shared" si="0"/>
        <v>0</v>
      </c>
    </row>
    <row r="13" spans="3:9" x14ac:dyDescent="0.3">
      <c r="C13" s="15">
        <v>35000</v>
      </c>
      <c r="D13" s="15">
        <v>1750</v>
      </c>
      <c r="G13" s="5">
        <v>0</v>
      </c>
      <c r="I13">
        <f t="shared" si="0"/>
        <v>0</v>
      </c>
    </row>
    <row r="14" spans="3:9" x14ac:dyDescent="0.3">
      <c r="C14" s="15">
        <v>40000</v>
      </c>
      <c r="D14" s="15">
        <v>2000</v>
      </c>
      <c r="G14" s="5">
        <v>0</v>
      </c>
      <c r="I14">
        <f t="shared" si="0"/>
        <v>0</v>
      </c>
    </row>
    <row r="15" spans="3:9" x14ac:dyDescent="0.3">
      <c r="C15" s="15">
        <v>45000</v>
      </c>
      <c r="D15" s="15">
        <v>2250</v>
      </c>
      <c r="G15" s="5">
        <v>0</v>
      </c>
      <c r="I15">
        <f t="shared" si="0"/>
        <v>0</v>
      </c>
    </row>
    <row r="16" spans="3:9" x14ac:dyDescent="0.3">
      <c r="C16" s="15">
        <v>50000</v>
      </c>
      <c r="D16" s="15">
        <v>2500</v>
      </c>
      <c r="G16" s="5">
        <v>0</v>
      </c>
      <c r="I16">
        <f t="shared" si="0"/>
        <v>0</v>
      </c>
    </row>
    <row r="17" spans="3:9" x14ac:dyDescent="0.3">
      <c r="C17" s="15">
        <v>55000</v>
      </c>
      <c r="D17" s="15">
        <v>2750</v>
      </c>
      <c r="G17" s="5">
        <v>0</v>
      </c>
      <c r="I17">
        <f t="shared" si="0"/>
        <v>0</v>
      </c>
    </row>
    <row r="18" spans="3:9" x14ac:dyDescent="0.3">
      <c r="C18" s="15"/>
      <c r="D18" s="15"/>
      <c r="G18" s="5">
        <v>0</v>
      </c>
      <c r="I18">
        <f t="shared" si="0"/>
        <v>0</v>
      </c>
    </row>
    <row r="19" spans="3:9" x14ac:dyDescent="0.3">
      <c r="G19" s="5">
        <v>0</v>
      </c>
      <c r="I19">
        <f t="shared" si="0"/>
        <v>0</v>
      </c>
    </row>
    <row r="20" spans="3:9" x14ac:dyDescent="0.3">
      <c r="G20" s="5">
        <v>0</v>
      </c>
      <c r="I20">
        <f t="shared" si="0"/>
        <v>0</v>
      </c>
    </row>
    <row r="21" spans="3:9" x14ac:dyDescent="0.3">
      <c r="G21" s="5">
        <v>0</v>
      </c>
      <c r="I21">
        <f t="shared" si="0"/>
        <v>0</v>
      </c>
    </row>
    <row r="22" spans="3:9" x14ac:dyDescent="0.3">
      <c r="G22" s="5">
        <v>0</v>
      </c>
      <c r="I22">
        <f t="shared" si="0"/>
        <v>0</v>
      </c>
    </row>
    <row r="23" spans="3:9" x14ac:dyDescent="0.3">
      <c r="G23" s="5">
        <v>0</v>
      </c>
      <c r="I23">
        <f t="shared" si="0"/>
        <v>0</v>
      </c>
    </row>
    <row r="24" spans="3:9" x14ac:dyDescent="0.3">
      <c r="G24" s="5">
        <v>0</v>
      </c>
      <c r="I24">
        <f t="shared" si="0"/>
        <v>0</v>
      </c>
    </row>
    <row r="25" spans="3:9" x14ac:dyDescent="0.3">
      <c r="G25" s="5">
        <v>0</v>
      </c>
      <c r="I25">
        <f t="shared" si="0"/>
        <v>0</v>
      </c>
    </row>
    <row r="26" spans="3:9" x14ac:dyDescent="0.3">
      <c r="G26" s="5">
        <v>0</v>
      </c>
      <c r="I26">
        <f t="shared" si="0"/>
        <v>0</v>
      </c>
    </row>
    <row r="27" spans="3:9" x14ac:dyDescent="0.3">
      <c r="G27" s="5">
        <v>0</v>
      </c>
      <c r="I27">
        <f t="shared" si="0"/>
        <v>0</v>
      </c>
    </row>
    <row r="28" spans="3:9" x14ac:dyDescent="0.3">
      <c r="G28" s="5">
        <v>0</v>
      </c>
      <c r="I28">
        <f t="shared" si="0"/>
        <v>0</v>
      </c>
    </row>
    <row r="29" spans="3:9" x14ac:dyDescent="0.3">
      <c r="G29" s="5">
        <v>0</v>
      </c>
      <c r="I29">
        <f t="shared" si="0"/>
        <v>0</v>
      </c>
    </row>
    <row r="30" spans="3:9" x14ac:dyDescent="0.3">
      <c r="G30" s="5">
        <v>0</v>
      </c>
      <c r="I30">
        <f t="shared" si="0"/>
        <v>0</v>
      </c>
    </row>
    <row r="31" spans="3:9" x14ac:dyDescent="0.3">
      <c r="G31" s="5">
        <v>0</v>
      </c>
      <c r="I31">
        <f t="shared" si="0"/>
        <v>0</v>
      </c>
    </row>
    <row r="32" spans="3:9" x14ac:dyDescent="0.3">
      <c r="G32" s="5">
        <v>0</v>
      </c>
      <c r="I32">
        <f t="shared" si="0"/>
        <v>0</v>
      </c>
    </row>
    <row r="33" spans="7:9" x14ac:dyDescent="0.3">
      <c r="G33" s="5">
        <f>SUM(G3:G32)</f>
        <v>10269.950000000001</v>
      </c>
      <c r="H33">
        <f>SUM(H3:H32)</f>
        <v>250</v>
      </c>
      <c r="I33">
        <f>SUM(I3:I32)</f>
        <v>303.96250000000003</v>
      </c>
    </row>
  </sheetData>
  <mergeCells count="1"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workbookViewId="0">
      <pane xSplit="2" topLeftCell="E1" activePane="topRight" state="frozen"/>
      <selection pane="topRight" activeCell="Q29" sqref="Q29"/>
    </sheetView>
  </sheetViews>
  <sheetFormatPr defaultRowHeight="14.4" x14ac:dyDescent="0.3"/>
  <cols>
    <col min="1" max="1" width="10.109375" bestFit="1" customWidth="1"/>
    <col min="2" max="2" width="13.109375" bestFit="1" customWidth="1"/>
    <col min="3" max="3" width="16.6640625" bestFit="1" customWidth="1"/>
    <col min="4" max="4" width="12.33203125" bestFit="1" customWidth="1"/>
    <col min="5" max="5" width="14.44140625" bestFit="1" customWidth="1"/>
    <col min="6" max="6" width="21.109375" bestFit="1" customWidth="1"/>
    <col min="8" max="8" width="10.109375" bestFit="1" customWidth="1"/>
    <col min="10" max="10" width="16.44140625" bestFit="1" customWidth="1"/>
    <col min="12" max="12" width="12.33203125" bestFit="1" customWidth="1"/>
    <col min="15" max="15" width="10.6640625" bestFit="1" customWidth="1"/>
    <col min="16" max="16" width="10.44140625" bestFit="1" customWidth="1"/>
    <col min="19" max="19" width="10.109375" bestFit="1" customWidth="1"/>
  </cols>
  <sheetData>
    <row r="1" spans="1:19" x14ac:dyDescent="0.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21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</row>
    <row r="2" spans="1:1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0</v>
      </c>
      <c r="I2" s="1" t="s">
        <v>7</v>
      </c>
      <c r="J2" s="1" t="s">
        <v>8</v>
      </c>
      <c r="K2" s="1" t="s">
        <v>9</v>
      </c>
      <c r="L2" s="2" t="s">
        <v>10</v>
      </c>
      <c r="M2" s="1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/>
      <c r="S2" s="3"/>
    </row>
    <row r="3" spans="1:19" x14ac:dyDescent="0.3">
      <c r="A3" s="8">
        <v>45444</v>
      </c>
      <c r="B3" s="5">
        <v>34724.6</v>
      </c>
      <c r="C3" s="5">
        <v>0</v>
      </c>
      <c r="D3" s="5"/>
      <c r="E3" s="5">
        <v>0</v>
      </c>
      <c r="F3" s="5">
        <v>0</v>
      </c>
      <c r="G3" s="5">
        <v>750</v>
      </c>
      <c r="H3" s="8">
        <v>45444</v>
      </c>
      <c r="I3" s="5">
        <v>0</v>
      </c>
      <c r="J3" s="5">
        <v>0</v>
      </c>
      <c r="K3" s="5">
        <v>0</v>
      </c>
      <c r="L3" s="6">
        <v>1500</v>
      </c>
      <c r="M3" s="5">
        <v>13</v>
      </c>
      <c r="N3" s="6">
        <v>1300</v>
      </c>
      <c r="O3" s="7">
        <f>R3*1%</f>
        <v>347.24599999999998</v>
      </c>
      <c r="P3" s="6">
        <v>1300</v>
      </c>
      <c r="Q3" s="6">
        <v>400</v>
      </c>
      <c r="R3" s="5">
        <v>34724.6</v>
      </c>
      <c r="S3" s="12">
        <v>45444</v>
      </c>
    </row>
    <row r="4" spans="1:19" x14ac:dyDescent="0.3">
      <c r="A4" s="4">
        <v>45445</v>
      </c>
      <c r="B4" s="5">
        <v>12035.6</v>
      </c>
      <c r="C4" s="5">
        <v>0</v>
      </c>
      <c r="D4" s="5"/>
      <c r="E4" s="5">
        <v>0</v>
      </c>
      <c r="F4" s="5">
        <v>0</v>
      </c>
      <c r="G4" s="5">
        <v>670</v>
      </c>
      <c r="H4" s="4">
        <v>45445</v>
      </c>
      <c r="I4" s="5">
        <v>1600</v>
      </c>
      <c r="J4" s="5">
        <v>531</v>
      </c>
      <c r="K4" s="5">
        <v>0</v>
      </c>
      <c r="L4" s="6">
        <v>1200</v>
      </c>
      <c r="M4" s="5">
        <v>11</v>
      </c>
      <c r="N4" s="6">
        <v>1300</v>
      </c>
      <c r="O4" s="7">
        <f t="shared" ref="O4:O32" si="0">R4*1%</f>
        <v>120.35600000000001</v>
      </c>
      <c r="P4" s="6">
        <v>0</v>
      </c>
      <c r="Q4" s="6">
        <v>0</v>
      </c>
      <c r="R4" s="5">
        <v>12035.6</v>
      </c>
      <c r="S4" s="4">
        <v>45445</v>
      </c>
    </row>
    <row r="5" spans="1:19" x14ac:dyDescent="0.3">
      <c r="A5" s="4">
        <v>45446</v>
      </c>
      <c r="B5" s="5">
        <v>16001</v>
      </c>
      <c r="C5" s="5">
        <v>0</v>
      </c>
      <c r="D5" s="5"/>
      <c r="E5" s="5">
        <v>0</v>
      </c>
      <c r="F5" s="5">
        <v>0</v>
      </c>
      <c r="G5" s="5">
        <v>560</v>
      </c>
      <c r="H5" s="4">
        <v>45446</v>
      </c>
      <c r="I5" s="5">
        <v>0</v>
      </c>
      <c r="J5" s="5">
        <v>0</v>
      </c>
      <c r="K5" s="5">
        <v>0</v>
      </c>
      <c r="L5" s="6">
        <v>1200</v>
      </c>
      <c r="M5" s="5">
        <v>14</v>
      </c>
      <c r="N5" s="6">
        <v>1300</v>
      </c>
      <c r="O5" s="7">
        <f t="shared" si="0"/>
        <v>160.01</v>
      </c>
      <c r="P5" s="6">
        <v>0</v>
      </c>
      <c r="Q5" s="6">
        <v>0</v>
      </c>
      <c r="R5" s="5">
        <v>16001</v>
      </c>
      <c r="S5" s="4">
        <v>45446</v>
      </c>
    </row>
    <row r="6" spans="1:19" x14ac:dyDescent="0.3">
      <c r="A6" s="4">
        <v>45447</v>
      </c>
      <c r="B6" s="5">
        <v>7482.8</v>
      </c>
      <c r="C6" s="5">
        <v>0</v>
      </c>
      <c r="D6" s="5"/>
      <c r="E6" s="5">
        <v>0</v>
      </c>
      <c r="F6" s="5">
        <v>0</v>
      </c>
      <c r="G6" s="5">
        <v>730</v>
      </c>
      <c r="H6" s="4">
        <v>45447</v>
      </c>
      <c r="I6" s="5">
        <v>0</v>
      </c>
      <c r="J6" s="5">
        <v>0</v>
      </c>
      <c r="K6" s="5">
        <v>0</v>
      </c>
      <c r="L6" s="6">
        <v>1200</v>
      </c>
      <c r="M6" s="5">
        <v>7</v>
      </c>
      <c r="N6" s="6">
        <v>1300</v>
      </c>
      <c r="O6" s="7">
        <f t="shared" si="0"/>
        <v>74.828000000000003</v>
      </c>
      <c r="P6" s="6">
        <v>0</v>
      </c>
      <c r="Q6" s="6">
        <v>0</v>
      </c>
      <c r="R6" s="5">
        <v>7482.8</v>
      </c>
      <c r="S6" s="4">
        <v>45447</v>
      </c>
    </row>
    <row r="7" spans="1:19" x14ac:dyDescent="0.3">
      <c r="A7" s="4">
        <v>45448</v>
      </c>
      <c r="B7" s="5">
        <v>13067.7</v>
      </c>
      <c r="C7" s="5">
        <v>0</v>
      </c>
      <c r="D7" s="5"/>
      <c r="E7" s="5">
        <v>0</v>
      </c>
      <c r="F7" s="5">
        <v>0</v>
      </c>
      <c r="G7" s="5">
        <v>1070</v>
      </c>
      <c r="H7" s="4">
        <v>45448</v>
      </c>
      <c r="I7" s="5">
        <v>1600</v>
      </c>
      <c r="J7" s="5">
        <v>3659.7</v>
      </c>
      <c r="K7" s="5">
        <v>0</v>
      </c>
      <c r="L7" s="6">
        <v>1200</v>
      </c>
      <c r="M7" s="5">
        <v>9</v>
      </c>
      <c r="N7" s="6">
        <v>1300</v>
      </c>
      <c r="O7" s="7">
        <f t="shared" si="0"/>
        <v>130.67700000000002</v>
      </c>
      <c r="P7" s="6">
        <v>1300</v>
      </c>
      <c r="Q7" s="6">
        <v>0</v>
      </c>
      <c r="R7" s="5">
        <v>13067.7</v>
      </c>
      <c r="S7" s="4">
        <v>45448</v>
      </c>
    </row>
    <row r="8" spans="1:19" x14ac:dyDescent="0.3">
      <c r="A8" s="4">
        <v>45449</v>
      </c>
      <c r="B8" s="5">
        <v>17551.25</v>
      </c>
      <c r="C8" s="5">
        <v>0</v>
      </c>
      <c r="D8" s="5"/>
      <c r="E8" s="5">
        <v>0</v>
      </c>
      <c r="F8" s="5">
        <v>0</v>
      </c>
      <c r="G8" s="5">
        <v>1150</v>
      </c>
      <c r="H8" s="4">
        <v>45449</v>
      </c>
      <c r="I8" s="5">
        <v>1600</v>
      </c>
      <c r="J8" s="5">
        <v>6079.25</v>
      </c>
      <c r="K8" s="5">
        <v>0</v>
      </c>
      <c r="L8" s="6">
        <v>1200</v>
      </c>
      <c r="M8" s="5">
        <v>11</v>
      </c>
      <c r="N8" s="6">
        <v>1300</v>
      </c>
      <c r="O8" s="7">
        <f t="shared" si="0"/>
        <v>175.51250000000002</v>
      </c>
      <c r="P8" s="6">
        <v>1300</v>
      </c>
      <c r="Q8" s="6">
        <v>0</v>
      </c>
      <c r="R8" s="5">
        <v>17551.25</v>
      </c>
      <c r="S8" s="4">
        <v>45449</v>
      </c>
    </row>
    <row r="9" spans="1:19" x14ac:dyDescent="0.3">
      <c r="A9" s="8">
        <v>45450</v>
      </c>
      <c r="B9" s="5">
        <v>21188.9</v>
      </c>
      <c r="C9" s="5">
        <v>0</v>
      </c>
      <c r="D9" s="5"/>
      <c r="E9" s="5">
        <v>0</v>
      </c>
      <c r="F9" s="5">
        <v>0</v>
      </c>
      <c r="G9" s="5">
        <v>950</v>
      </c>
      <c r="H9" s="8">
        <v>45450</v>
      </c>
      <c r="I9" s="5">
        <v>0</v>
      </c>
      <c r="J9" s="5">
        <v>0</v>
      </c>
      <c r="K9" s="5">
        <v>0</v>
      </c>
      <c r="L9" s="6">
        <v>1500</v>
      </c>
      <c r="M9" s="5">
        <v>6</v>
      </c>
      <c r="N9" s="6">
        <v>1300</v>
      </c>
      <c r="O9" s="7">
        <f t="shared" si="0"/>
        <v>211.88900000000001</v>
      </c>
      <c r="P9" s="6">
        <v>1300</v>
      </c>
      <c r="Q9" s="6">
        <v>200</v>
      </c>
      <c r="R9" s="5">
        <v>21188.9</v>
      </c>
      <c r="S9" s="12">
        <v>45450</v>
      </c>
    </row>
    <row r="10" spans="1:19" x14ac:dyDescent="0.3">
      <c r="A10" s="8">
        <v>45451</v>
      </c>
      <c r="B10" s="5">
        <v>4490.3999999999996</v>
      </c>
      <c r="C10" s="5">
        <v>0</v>
      </c>
      <c r="D10" s="5"/>
      <c r="E10" s="5">
        <v>0</v>
      </c>
      <c r="F10" s="5">
        <v>0</v>
      </c>
      <c r="G10" s="5">
        <v>1160</v>
      </c>
      <c r="H10" s="8">
        <v>45451</v>
      </c>
      <c r="I10" s="5">
        <v>0</v>
      </c>
      <c r="J10" s="5">
        <v>0</v>
      </c>
      <c r="K10" s="5">
        <v>0</v>
      </c>
      <c r="L10" s="6">
        <v>1500</v>
      </c>
      <c r="M10" s="5">
        <v>3</v>
      </c>
      <c r="N10" s="6">
        <v>1300</v>
      </c>
      <c r="O10" s="7">
        <f t="shared" si="0"/>
        <v>44.903999999999996</v>
      </c>
      <c r="P10" s="6">
        <v>1300</v>
      </c>
      <c r="Q10" s="6">
        <v>0</v>
      </c>
      <c r="R10" s="5">
        <v>4490.3999999999996</v>
      </c>
      <c r="S10" s="12">
        <v>45451</v>
      </c>
    </row>
    <row r="11" spans="1:19" x14ac:dyDescent="0.3">
      <c r="A11" s="4">
        <v>45452</v>
      </c>
      <c r="B11" s="5">
        <v>12759.5</v>
      </c>
      <c r="C11" s="5">
        <v>0</v>
      </c>
      <c r="D11" s="5"/>
      <c r="E11" s="5">
        <v>0</v>
      </c>
      <c r="F11" s="5">
        <v>0</v>
      </c>
      <c r="G11" s="5">
        <v>520</v>
      </c>
      <c r="H11" s="4">
        <v>45452</v>
      </c>
      <c r="I11" s="5">
        <v>0</v>
      </c>
      <c r="J11" s="5">
        <v>0</v>
      </c>
      <c r="K11" s="5">
        <v>0</v>
      </c>
      <c r="L11" s="6">
        <v>1200</v>
      </c>
      <c r="M11" s="5">
        <v>13</v>
      </c>
      <c r="N11" s="6">
        <v>1300</v>
      </c>
      <c r="O11" s="7">
        <f t="shared" si="0"/>
        <v>127.595</v>
      </c>
      <c r="P11" s="6">
        <v>0</v>
      </c>
      <c r="Q11" s="6">
        <v>0</v>
      </c>
      <c r="R11" s="5">
        <v>12759.5</v>
      </c>
      <c r="S11" s="4">
        <v>45452</v>
      </c>
    </row>
    <row r="12" spans="1:19" x14ac:dyDescent="0.3">
      <c r="A12" s="4">
        <v>45453</v>
      </c>
      <c r="B12" s="5">
        <v>24153.5</v>
      </c>
      <c r="C12" s="5">
        <v>0</v>
      </c>
      <c r="D12" s="5"/>
      <c r="E12" s="5">
        <v>0</v>
      </c>
      <c r="F12" s="5">
        <v>0</v>
      </c>
      <c r="G12" s="5">
        <v>770</v>
      </c>
      <c r="H12" s="4">
        <v>45453</v>
      </c>
      <c r="I12" s="5">
        <v>0</v>
      </c>
      <c r="J12" s="5">
        <v>0</v>
      </c>
      <c r="K12" s="5">
        <v>0</v>
      </c>
      <c r="L12" s="6">
        <v>1200</v>
      </c>
      <c r="M12" s="5">
        <v>17</v>
      </c>
      <c r="N12" s="6">
        <v>1300</v>
      </c>
      <c r="O12" s="7">
        <f t="shared" si="0"/>
        <v>241.535</v>
      </c>
      <c r="P12" s="6">
        <v>0</v>
      </c>
      <c r="Q12" s="6">
        <v>0</v>
      </c>
      <c r="R12" s="5">
        <v>24153.5</v>
      </c>
      <c r="S12" s="4">
        <v>45453</v>
      </c>
    </row>
    <row r="13" spans="1:19" x14ac:dyDescent="0.3">
      <c r="A13" s="4">
        <v>45454</v>
      </c>
      <c r="B13" s="5">
        <v>10272.5</v>
      </c>
      <c r="C13" s="5">
        <v>0</v>
      </c>
      <c r="D13" s="5"/>
      <c r="E13" s="5">
        <v>0</v>
      </c>
      <c r="F13" s="5">
        <v>19321.72</v>
      </c>
      <c r="G13" s="5">
        <v>710</v>
      </c>
      <c r="H13" s="4">
        <v>45454</v>
      </c>
      <c r="I13" s="5">
        <v>0</v>
      </c>
      <c r="J13" s="5">
        <v>0</v>
      </c>
      <c r="K13" s="5">
        <v>0</v>
      </c>
      <c r="L13" s="6">
        <v>1200</v>
      </c>
      <c r="M13" s="5">
        <v>7</v>
      </c>
      <c r="N13" s="6">
        <v>1300</v>
      </c>
      <c r="O13" s="7">
        <f t="shared" si="0"/>
        <v>102.72500000000001</v>
      </c>
      <c r="P13" s="6">
        <v>0</v>
      </c>
      <c r="Q13" s="6">
        <v>0</v>
      </c>
      <c r="R13" s="5">
        <v>10272.5</v>
      </c>
      <c r="S13" s="4">
        <v>45454</v>
      </c>
    </row>
    <row r="14" spans="1:19" x14ac:dyDescent="0.3">
      <c r="A14" s="4">
        <v>45455</v>
      </c>
      <c r="B14" s="5">
        <v>1669</v>
      </c>
      <c r="C14" s="5">
        <v>0</v>
      </c>
      <c r="D14" s="5"/>
      <c r="E14" s="5">
        <v>0</v>
      </c>
      <c r="F14" s="5">
        <v>0</v>
      </c>
      <c r="G14" s="5">
        <v>700</v>
      </c>
      <c r="H14" s="4">
        <v>45455</v>
      </c>
      <c r="I14" s="5">
        <v>0</v>
      </c>
      <c r="J14" s="5">
        <v>0</v>
      </c>
      <c r="K14" s="5">
        <v>0</v>
      </c>
      <c r="L14" s="6">
        <v>1200</v>
      </c>
      <c r="M14" s="5">
        <v>11</v>
      </c>
      <c r="N14" s="6">
        <v>1300</v>
      </c>
      <c r="O14" s="7">
        <f t="shared" si="0"/>
        <v>16.690000000000001</v>
      </c>
      <c r="P14" s="6">
        <v>1300</v>
      </c>
      <c r="Q14" s="6">
        <v>0</v>
      </c>
      <c r="R14" s="5">
        <v>1669</v>
      </c>
      <c r="S14" s="4">
        <v>45455</v>
      </c>
    </row>
    <row r="15" spans="1:19" x14ac:dyDescent="0.3">
      <c r="A15" s="4">
        <v>45456</v>
      </c>
      <c r="B15" s="5">
        <v>13394.3</v>
      </c>
      <c r="C15" s="5">
        <v>0</v>
      </c>
      <c r="D15" s="5"/>
      <c r="E15" s="5">
        <v>0</v>
      </c>
      <c r="F15" s="5">
        <v>0</v>
      </c>
      <c r="G15" s="5">
        <v>980</v>
      </c>
      <c r="H15" s="4">
        <v>45456</v>
      </c>
      <c r="I15" s="5">
        <v>0</v>
      </c>
      <c r="J15" s="5">
        <v>0</v>
      </c>
      <c r="K15" s="5">
        <v>0</v>
      </c>
      <c r="L15" s="6">
        <v>1200</v>
      </c>
      <c r="M15" s="5">
        <v>11</v>
      </c>
      <c r="N15" s="6">
        <v>1300</v>
      </c>
      <c r="O15" s="7">
        <f t="shared" si="0"/>
        <v>133.94299999999998</v>
      </c>
      <c r="P15" s="6">
        <v>1300</v>
      </c>
      <c r="Q15" s="6">
        <v>0</v>
      </c>
      <c r="R15" s="5">
        <v>13394.3</v>
      </c>
      <c r="S15" s="4">
        <v>45456</v>
      </c>
    </row>
    <row r="16" spans="1:19" x14ac:dyDescent="0.3">
      <c r="A16" s="8">
        <v>45457</v>
      </c>
      <c r="B16" s="5">
        <v>4251.7</v>
      </c>
      <c r="C16" s="5">
        <v>0</v>
      </c>
      <c r="D16" s="5"/>
      <c r="E16" s="5">
        <v>0</v>
      </c>
      <c r="F16" s="5">
        <v>0</v>
      </c>
      <c r="G16" s="5">
        <v>1150</v>
      </c>
      <c r="H16" s="8">
        <v>45457</v>
      </c>
      <c r="I16" s="5">
        <v>0</v>
      </c>
      <c r="J16" s="5">
        <v>0</v>
      </c>
      <c r="K16" s="5">
        <v>0</v>
      </c>
      <c r="L16" s="6">
        <v>1500</v>
      </c>
      <c r="M16" s="5">
        <v>3</v>
      </c>
      <c r="N16" s="6">
        <v>1300</v>
      </c>
      <c r="O16" s="7">
        <f t="shared" si="0"/>
        <v>42.516999999999996</v>
      </c>
      <c r="P16" s="6">
        <v>1300</v>
      </c>
      <c r="Q16" s="6">
        <v>0</v>
      </c>
      <c r="R16" s="5">
        <v>4251.7</v>
      </c>
      <c r="S16" s="12">
        <v>45457</v>
      </c>
    </row>
    <row r="17" spans="1:19" x14ac:dyDescent="0.3">
      <c r="A17" s="8">
        <v>45458</v>
      </c>
      <c r="B17" s="5">
        <v>7789.4</v>
      </c>
      <c r="C17" s="5">
        <v>0</v>
      </c>
      <c r="D17" s="5"/>
      <c r="E17" s="5">
        <v>0</v>
      </c>
      <c r="F17" s="5">
        <v>0</v>
      </c>
      <c r="G17" s="5">
        <v>950</v>
      </c>
      <c r="H17" s="8">
        <v>45458</v>
      </c>
      <c r="I17" s="5">
        <v>0</v>
      </c>
      <c r="J17" s="5">
        <v>0</v>
      </c>
      <c r="K17" s="5">
        <v>0</v>
      </c>
      <c r="L17" s="6">
        <v>1500</v>
      </c>
      <c r="M17" s="5">
        <v>5</v>
      </c>
      <c r="N17" s="6">
        <v>1300</v>
      </c>
      <c r="O17" s="7">
        <f t="shared" si="0"/>
        <v>77.893999999999991</v>
      </c>
      <c r="P17" s="6">
        <v>1300</v>
      </c>
      <c r="Q17" s="6">
        <v>0</v>
      </c>
      <c r="R17" s="5">
        <v>7789.4</v>
      </c>
      <c r="S17" s="12">
        <v>45458</v>
      </c>
    </row>
    <row r="18" spans="1:19" x14ac:dyDescent="0.3">
      <c r="A18" s="4">
        <v>45459</v>
      </c>
      <c r="B18" s="5">
        <v>11854.9</v>
      </c>
      <c r="C18" s="5">
        <v>0</v>
      </c>
      <c r="D18" s="5"/>
      <c r="E18" s="5">
        <v>0</v>
      </c>
      <c r="F18" s="5">
        <v>0</v>
      </c>
      <c r="G18" s="5">
        <v>550</v>
      </c>
      <c r="H18" s="4">
        <v>45459</v>
      </c>
      <c r="I18" s="5">
        <v>0</v>
      </c>
      <c r="J18" s="5">
        <v>0</v>
      </c>
      <c r="K18" s="5">
        <v>0</v>
      </c>
      <c r="L18" s="6">
        <v>1200</v>
      </c>
      <c r="M18" s="5">
        <v>11</v>
      </c>
      <c r="N18" s="6">
        <v>1300</v>
      </c>
      <c r="O18" s="7">
        <f t="shared" si="0"/>
        <v>118.54899999999999</v>
      </c>
      <c r="P18" s="6">
        <v>0</v>
      </c>
      <c r="Q18" s="6">
        <v>0</v>
      </c>
      <c r="R18" s="5">
        <v>11854.9</v>
      </c>
      <c r="S18" s="4">
        <v>45459</v>
      </c>
    </row>
    <row r="19" spans="1:19" x14ac:dyDescent="0.3">
      <c r="A19" s="4">
        <v>45460</v>
      </c>
      <c r="B19" s="5">
        <v>16878.2</v>
      </c>
      <c r="C19" s="5">
        <v>0</v>
      </c>
      <c r="D19" s="5"/>
      <c r="E19" s="5">
        <v>0</v>
      </c>
      <c r="F19" s="5">
        <v>0</v>
      </c>
      <c r="G19" s="5">
        <v>850</v>
      </c>
      <c r="H19" s="4">
        <v>45460</v>
      </c>
      <c r="I19" s="5">
        <v>0</v>
      </c>
      <c r="J19" s="5">
        <v>0</v>
      </c>
      <c r="K19" s="5">
        <v>0</v>
      </c>
      <c r="L19" s="6">
        <v>1200</v>
      </c>
      <c r="M19" s="5">
        <v>14</v>
      </c>
      <c r="N19" s="6">
        <v>1300</v>
      </c>
      <c r="O19" s="7">
        <f t="shared" si="0"/>
        <v>168.78200000000001</v>
      </c>
      <c r="P19" s="6">
        <v>1300</v>
      </c>
      <c r="Q19" s="6">
        <v>0</v>
      </c>
      <c r="R19" s="5">
        <v>16878.2</v>
      </c>
      <c r="S19" s="4">
        <v>45460</v>
      </c>
    </row>
    <row r="20" spans="1:19" x14ac:dyDescent="0.3">
      <c r="A20" s="4">
        <v>45461</v>
      </c>
      <c r="B20" s="5">
        <v>21139.599999999999</v>
      </c>
      <c r="C20" s="5">
        <v>0</v>
      </c>
      <c r="D20" s="5"/>
      <c r="E20" s="5">
        <v>0</v>
      </c>
      <c r="F20" s="5">
        <v>0</v>
      </c>
      <c r="G20" s="5">
        <v>660</v>
      </c>
      <c r="H20" s="4">
        <v>45461</v>
      </c>
      <c r="I20" s="5">
        <v>0</v>
      </c>
      <c r="J20" s="5">
        <v>0</v>
      </c>
      <c r="K20" s="5">
        <v>0</v>
      </c>
      <c r="L20" s="6">
        <v>1200</v>
      </c>
      <c r="M20" s="5">
        <v>13</v>
      </c>
      <c r="N20" s="6">
        <v>1300</v>
      </c>
      <c r="O20" s="7">
        <f t="shared" si="0"/>
        <v>211.39599999999999</v>
      </c>
      <c r="P20" s="6">
        <v>0</v>
      </c>
      <c r="Q20" s="6">
        <v>0</v>
      </c>
      <c r="R20" s="5">
        <v>21139.599999999999</v>
      </c>
      <c r="S20" s="4">
        <v>45461</v>
      </c>
    </row>
    <row r="21" spans="1:19" x14ac:dyDescent="0.3">
      <c r="A21" s="4">
        <v>45462</v>
      </c>
      <c r="B21" s="5">
        <v>7755.5</v>
      </c>
      <c r="C21" s="5">
        <v>0</v>
      </c>
      <c r="D21" s="5"/>
      <c r="E21" s="5">
        <v>0</v>
      </c>
      <c r="F21" s="5">
        <v>0</v>
      </c>
      <c r="G21" s="5">
        <v>770</v>
      </c>
      <c r="H21" s="4">
        <v>45462</v>
      </c>
      <c r="I21" s="5">
        <v>0</v>
      </c>
      <c r="J21" s="5">
        <v>0</v>
      </c>
      <c r="K21" s="5">
        <v>0</v>
      </c>
      <c r="L21" s="6">
        <v>1200</v>
      </c>
      <c r="M21" s="5">
        <v>7</v>
      </c>
      <c r="N21" s="6">
        <v>1300</v>
      </c>
      <c r="O21" s="7">
        <f t="shared" si="0"/>
        <v>77.555000000000007</v>
      </c>
      <c r="P21" s="6">
        <v>1300</v>
      </c>
      <c r="Q21" s="6">
        <v>0</v>
      </c>
      <c r="R21" s="5">
        <v>7755.5</v>
      </c>
      <c r="S21" s="4">
        <v>45462</v>
      </c>
    </row>
    <row r="22" spans="1:19" x14ac:dyDescent="0.3">
      <c r="A22" s="4">
        <v>45463</v>
      </c>
      <c r="B22" s="5">
        <v>7292.7</v>
      </c>
      <c r="C22" s="5">
        <v>0</v>
      </c>
      <c r="D22" s="5"/>
      <c r="E22" s="5">
        <v>0</v>
      </c>
      <c r="F22" s="5">
        <v>0</v>
      </c>
      <c r="G22" s="5">
        <v>720</v>
      </c>
      <c r="H22" s="4">
        <v>45463</v>
      </c>
      <c r="I22" s="5">
        <v>0</v>
      </c>
      <c r="J22" s="5">
        <v>0</v>
      </c>
      <c r="K22" s="5">
        <v>0</v>
      </c>
      <c r="L22" s="6">
        <v>1200</v>
      </c>
      <c r="M22" s="5">
        <v>5</v>
      </c>
      <c r="N22" s="6">
        <v>1300</v>
      </c>
      <c r="O22" s="7">
        <f t="shared" si="0"/>
        <v>72.927000000000007</v>
      </c>
      <c r="P22" s="6">
        <v>0</v>
      </c>
      <c r="Q22" s="6">
        <v>0</v>
      </c>
      <c r="R22" s="5">
        <v>7292.7</v>
      </c>
      <c r="S22" s="4">
        <v>45463</v>
      </c>
    </row>
    <row r="23" spans="1:19" x14ac:dyDescent="0.3">
      <c r="A23" s="8">
        <v>45464</v>
      </c>
      <c r="B23" s="5">
        <v>7213.2</v>
      </c>
      <c r="C23" s="5">
        <v>0</v>
      </c>
      <c r="D23" s="5"/>
      <c r="E23" s="5">
        <v>0</v>
      </c>
      <c r="F23" s="5">
        <v>0</v>
      </c>
      <c r="G23" s="5">
        <v>870</v>
      </c>
      <c r="H23" s="8">
        <v>45464</v>
      </c>
      <c r="I23" s="5">
        <v>0</v>
      </c>
      <c r="J23" s="5">
        <v>0</v>
      </c>
      <c r="K23" s="5">
        <v>0</v>
      </c>
      <c r="L23" s="6">
        <v>1500</v>
      </c>
      <c r="M23" s="9">
        <v>4</v>
      </c>
      <c r="N23" s="6">
        <v>1300</v>
      </c>
      <c r="O23" s="7">
        <f t="shared" si="0"/>
        <v>72.132000000000005</v>
      </c>
      <c r="P23" s="6">
        <v>1300</v>
      </c>
      <c r="Q23" s="6">
        <v>0</v>
      </c>
      <c r="R23" s="5">
        <v>7213.2</v>
      </c>
      <c r="S23" s="12">
        <v>45464</v>
      </c>
    </row>
    <row r="24" spans="1:19" x14ac:dyDescent="0.3">
      <c r="A24" s="8">
        <v>45465</v>
      </c>
      <c r="B24" s="5">
        <v>3175.4</v>
      </c>
      <c r="C24" s="5">
        <v>0</v>
      </c>
      <c r="D24" s="5"/>
      <c r="E24" s="5">
        <v>0</v>
      </c>
      <c r="F24" s="5">
        <v>0</v>
      </c>
      <c r="G24" s="5">
        <v>450</v>
      </c>
      <c r="H24" s="8">
        <v>45465</v>
      </c>
      <c r="I24" s="5">
        <v>0</v>
      </c>
      <c r="J24" s="5">
        <v>0</v>
      </c>
      <c r="K24" s="5">
        <v>0</v>
      </c>
      <c r="L24" s="6">
        <v>1500</v>
      </c>
      <c r="M24" s="5">
        <v>3</v>
      </c>
      <c r="N24" s="6">
        <v>1300</v>
      </c>
      <c r="O24" s="7">
        <f t="shared" si="0"/>
        <v>31.754000000000001</v>
      </c>
      <c r="P24" s="6">
        <v>1300</v>
      </c>
      <c r="Q24" s="6">
        <v>0</v>
      </c>
      <c r="R24" s="5">
        <v>3175.4</v>
      </c>
      <c r="S24" s="12">
        <v>45465</v>
      </c>
    </row>
    <row r="25" spans="1:19" x14ac:dyDescent="0.3">
      <c r="A25" s="4">
        <v>45466</v>
      </c>
      <c r="B25" s="5">
        <v>5959.9</v>
      </c>
      <c r="C25" s="5">
        <v>0</v>
      </c>
      <c r="D25" s="5"/>
      <c r="E25" s="5">
        <v>0</v>
      </c>
      <c r="F25" s="5">
        <v>0</v>
      </c>
      <c r="G25" s="5">
        <v>840</v>
      </c>
      <c r="H25" s="4">
        <v>45466</v>
      </c>
      <c r="I25" s="5">
        <v>0</v>
      </c>
      <c r="J25" s="5">
        <v>0</v>
      </c>
      <c r="K25" s="5">
        <v>0</v>
      </c>
      <c r="L25" s="6">
        <v>1200</v>
      </c>
      <c r="M25" s="5">
        <v>5</v>
      </c>
      <c r="N25" s="6">
        <v>1300</v>
      </c>
      <c r="O25" s="7">
        <f t="shared" si="0"/>
        <v>59.598999999999997</v>
      </c>
      <c r="P25" s="6">
        <v>0</v>
      </c>
      <c r="Q25" s="6">
        <v>0</v>
      </c>
      <c r="R25" s="5">
        <v>5959.9</v>
      </c>
      <c r="S25" s="4">
        <v>45466</v>
      </c>
    </row>
    <row r="26" spans="1:19" x14ac:dyDescent="0.3">
      <c r="A26" s="4">
        <v>45467</v>
      </c>
      <c r="B26" s="5">
        <v>24952.5</v>
      </c>
      <c r="C26" s="5">
        <v>0</v>
      </c>
      <c r="D26" s="5"/>
      <c r="E26" s="5">
        <v>0</v>
      </c>
      <c r="F26" s="5">
        <v>25332</v>
      </c>
      <c r="G26" s="5">
        <v>970</v>
      </c>
      <c r="H26" s="4">
        <v>45467</v>
      </c>
      <c r="I26" s="5">
        <v>0</v>
      </c>
      <c r="J26" s="5">
        <v>0</v>
      </c>
      <c r="K26" s="5">
        <v>0</v>
      </c>
      <c r="L26" s="6">
        <v>1200</v>
      </c>
      <c r="M26" s="5">
        <v>12</v>
      </c>
      <c r="N26" s="6">
        <v>1300</v>
      </c>
      <c r="O26" s="7">
        <f t="shared" si="0"/>
        <v>249.52500000000001</v>
      </c>
      <c r="P26" s="6">
        <v>1300</v>
      </c>
      <c r="Q26" s="6">
        <v>200</v>
      </c>
      <c r="R26" s="5">
        <v>24952.5</v>
      </c>
      <c r="S26" s="4">
        <v>45467</v>
      </c>
    </row>
    <row r="27" spans="1:19" x14ac:dyDescent="0.3">
      <c r="A27" s="4">
        <v>45468</v>
      </c>
      <c r="B27" s="5">
        <v>10850.8</v>
      </c>
      <c r="C27" s="5">
        <v>0</v>
      </c>
      <c r="D27" s="5"/>
      <c r="E27" s="5">
        <v>0</v>
      </c>
      <c r="F27" s="5">
        <v>0</v>
      </c>
      <c r="G27" s="5">
        <v>550</v>
      </c>
      <c r="H27" s="4">
        <v>45468</v>
      </c>
      <c r="I27" s="5">
        <v>0</v>
      </c>
      <c r="J27" s="5">
        <v>0</v>
      </c>
      <c r="K27" s="5">
        <v>0</v>
      </c>
      <c r="L27" s="6">
        <v>1200</v>
      </c>
      <c r="M27" s="5">
        <v>8</v>
      </c>
      <c r="N27" s="6">
        <v>1300</v>
      </c>
      <c r="O27" s="7">
        <f t="shared" si="0"/>
        <v>108.508</v>
      </c>
      <c r="P27" s="6">
        <v>0</v>
      </c>
      <c r="Q27" s="6">
        <v>0</v>
      </c>
      <c r="R27" s="5">
        <v>10850.8</v>
      </c>
      <c r="S27" s="4">
        <v>45468</v>
      </c>
    </row>
    <row r="28" spans="1:19" x14ac:dyDescent="0.3">
      <c r="A28" s="4">
        <v>45469</v>
      </c>
      <c r="B28" s="5">
        <v>20225.400000000001</v>
      </c>
      <c r="C28" s="5">
        <v>0</v>
      </c>
      <c r="D28" s="5"/>
      <c r="E28" s="5">
        <v>0</v>
      </c>
      <c r="F28" s="5">
        <v>0</v>
      </c>
      <c r="G28" s="5">
        <v>660</v>
      </c>
      <c r="H28" s="4">
        <v>45469</v>
      </c>
      <c r="I28" s="5">
        <v>0</v>
      </c>
      <c r="J28" s="5">
        <v>0</v>
      </c>
      <c r="K28" s="5">
        <v>0</v>
      </c>
      <c r="L28" s="6">
        <v>1200</v>
      </c>
      <c r="M28" s="5">
        <v>13</v>
      </c>
      <c r="N28" s="6">
        <v>1300</v>
      </c>
      <c r="O28" s="7">
        <f t="shared" si="0"/>
        <v>202.25400000000002</v>
      </c>
      <c r="P28" s="6">
        <v>1300</v>
      </c>
      <c r="Q28" s="6">
        <v>200</v>
      </c>
      <c r="R28" s="5">
        <v>20225.400000000001</v>
      </c>
      <c r="S28" s="4">
        <v>45469</v>
      </c>
    </row>
    <row r="29" spans="1:19" x14ac:dyDescent="0.3">
      <c r="A29" s="4">
        <v>45470</v>
      </c>
      <c r="B29" s="5">
        <v>28428.77</v>
      </c>
      <c r="C29" s="5">
        <v>0</v>
      </c>
      <c r="D29" s="6"/>
      <c r="E29" s="5">
        <v>0</v>
      </c>
      <c r="F29" s="5">
        <v>0</v>
      </c>
      <c r="G29" s="3">
        <v>740</v>
      </c>
      <c r="H29" s="4">
        <v>45470</v>
      </c>
      <c r="I29" s="5">
        <v>0</v>
      </c>
      <c r="J29" s="5">
        <v>0</v>
      </c>
      <c r="K29" s="5">
        <v>0</v>
      </c>
      <c r="L29" s="6">
        <v>1200</v>
      </c>
      <c r="M29" s="5">
        <v>18</v>
      </c>
      <c r="N29" s="6">
        <v>1300</v>
      </c>
      <c r="O29" s="7">
        <f t="shared" si="0"/>
        <v>284.28770000000003</v>
      </c>
      <c r="P29" s="6">
        <v>0</v>
      </c>
      <c r="Q29" s="6">
        <v>0</v>
      </c>
      <c r="R29" s="5">
        <v>28428.77</v>
      </c>
      <c r="S29" s="4">
        <v>45470</v>
      </c>
    </row>
    <row r="30" spans="1:19" x14ac:dyDescent="0.3">
      <c r="A30" s="8">
        <v>45471</v>
      </c>
      <c r="B30" s="5">
        <v>56026.2</v>
      </c>
      <c r="C30" s="5">
        <v>0</v>
      </c>
      <c r="D30" s="5"/>
      <c r="E30" s="5">
        <v>0</v>
      </c>
      <c r="F30" s="5">
        <v>0</v>
      </c>
      <c r="G30" s="5">
        <v>1120</v>
      </c>
      <c r="H30" s="8">
        <v>45471</v>
      </c>
      <c r="I30" s="5">
        <v>0</v>
      </c>
      <c r="J30" s="5">
        <v>0</v>
      </c>
      <c r="K30" s="5">
        <v>0</v>
      </c>
      <c r="L30" s="6">
        <v>1500</v>
      </c>
      <c r="M30" s="5">
        <v>19</v>
      </c>
      <c r="N30" s="6">
        <v>1300</v>
      </c>
      <c r="O30" s="7">
        <f t="shared" si="0"/>
        <v>560.26199999999994</v>
      </c>
      <c r="P30" s="6">
        <v>1300</v>
      </c>
      <c r="Q30" s="6">
        <v>800</v>
      </c>
      <c r="R30" s="5">
        <v>56026.2</v>
      </c>
      <c r="S30" s="12">
        <v>45471</v>
      </c>
    </row>
    <row r="31" spans="1:19" x14ac:dyDescent="0.3">
      <c r="A31" s="8">
        <v>45472</v>
      </c>
      <c r="B31" s="5">
        <v>8693.86</v>
      </c>
      <c r="C31" s="5">
        <v>0</v>
      </c>
      <c r="D31" s="5"/>
      <c r="E31" s="5">
        <v>0</v>
      </c>
      <c r="F31" s="5">
        <v>0</v>
      </c>
      <c r="G31" s="5">
        <v>390</v>
      </c>
      <c r="H31" s="8">
        <v>45472</v>
      </c>
      <c r="I31" s="5">
        <v>0</v>
      </c>
      <c r="J31" s="5">
        <v>0</v>
      </c>
      <c r="K31" s="5">
        <v>0</v>
      </c>
      <c r="L31" s="6">
        <v>1500</v>
      </c>
      <c r="M31" s="5">
        <v>9</v>
      </c>
      <c r="N31" s="6">
        <v>1300</v>
      </c>
      <c r="O31" s="7">
        <f t="shared" si="0"/>
        <v>86.938600000000008</v>
      </c>
      <c r="P31" s="6">
        <v>1300</v>
      </c>
      <c r="Q31" s="6">
        <v>0</v>
      </c>
      <c r="R31" s="5">
        <v>8693.86</v>
      </c>
      <c r="S31" s="12">
        <v>45472</v>
      </c>
    </row>
    <row r="32" spans="1:19" x14ac:dyDescent="0.3">
      <c r="A32" s="4">
        <v>45473</v>
      </c>
      <c r="B32" s="5">
        <v>12808.1</v>
      </c>
      <c r="C32" s="5">
        <v>0</v>
      </c>
      <c r="D32" s="5"/>
      <c r="E32" s="5">
        <v>0</v>
      </c>
      <c r="F32" s="5">
        <v>0</v>
      </c>
      <c r="G32" s="5">
        <v>580</v>
      </c>
      <c r="H32" s="4">
        <v>45473</v>
      </c>
      <c r="I32" s="5">
        <v>0</v>
      </c>
      <c r="J32" s="5">
        <v>0</v>
      </c>
      <c r="K32" s="5">
        <v>0</v>
      </c>
      <c r="L32" s="6">
        <v>1200</v>
      </c>
      <c r="M32" s="5">
        <v>14</v>
      </c>
      <c r="N32" s="6">
        <v>1300</v>
      </c>
      <c r="O32" s="7">
        <f t="shared" si="0"/>
        <v>128.08100000000002</v>
      </c>
      <c r="P32" s="6">
        <v>0</v>
      </c>
      <c r="Q32" s="6">
        <v>0</v>
      </c>
      <c r="R32" s="5">
        <v>12808.1</v>
      </c>
      <c r="S32" s="4">
        <v>45473</v>
      </c>
    </row>
    <row r="33" spans="1:19" x14ac:dyDescent="0.3">
      <c r="A33" s="1" t="s">
        <v>16</v>
      </c>
      <c r="B33" s="5">
        <f t="shared" ref="B33:G33" si="1">SUM(B3:B32)</f>
        <v>444087.18000000005</v>
      </c>
      <c r="C33" s="5">
        <f t="shared" si="1"/>
        <v>0</v>
      </c>
      <c r="D33" s="5"/>
      <c r="E33" s="5">
        <f t="shared" si="1"/>
        <v>0</v>
      </c>
      <c r="F33" s="5">
        <f t="shared" si="1"/>
        <v>44653.72</v>
      </c>
      <c r="G33" s="5">
        <f t="shared" si="1"/>
        <v>23540</v>
      </c>
      <c r="H33" s="5"/>
      <c r="I33" s="5">
        <f t="shared" ref="I33:O33" si="2">SUM(I3:I32)</f>
        <v>4800</v>
      </c>
      <c r="J33" s="5">
        <f t="shared" si="2"/>
        <v>10269.950000000001</v>
      </c>
      <c r="K33" s="5">
        <f t="shared" si="2"/>
        <v>0</v>
      </c>
      <c r="L33" s="6">
        <f t="shared" si="2"/>
        <v>38700</v>
      </c>
      <c r="M33" s="5">
        <f t="shared" si="2"/>
        <v>296</v>
      </c>
      <c r="N33" s="6">
        <f t="shared" si="2"/>
        <v>39000</v>
      </c>
      <c r="O33" s="10">
        <f t="shared" si="2"/>
        <v>4440.8718000000008</v>
      </c>
      <c r="P33" s="6">
        <f>SUM(P3:P32)</f>
        <v>22100</v>
      </c>
      <c r="Q33" s="6">
        <f>SUM(Q3:Q32)</f>
        <v>1800</v>
      </c>
      <c r="R33" s="6">
        <f>SUM(R3:R32)</f>
        <v>444087.18000000005</v>
      </c>
      <c r="S33" s="3"/>
    </row>
    <row r="34" spans="1:19" x14ac:dyDescent="0.3">
      <c r="M34">
        <f>SUM(M3,M4,M5,M8,M11,M12,M14,M15,M18,M19,M20,M26,M28,M29,M30,M32)</f>
        <v>215</v>
      </c>
    </row>
    <row r="35" spans="1:19" x14ac:dyDescent="0.3">
      <c r="M35" s="13">
        <v>28992.75</v>
      </c>
    </row>
    <row r="36" spans="1:19" x14ac:dyDescent="0.3">
      <c r="A36" t="s">
        <v>17</v>
      </c>
      <c r="B36" s="11">
        <f>SUM(I33,L33,M35,N33,O33,P33,Q33,N37,O37)</f>
        <v>179833.62179999999</v>
      </c>
      <c r="N36" s="3" t="s">
        <v>18</v>
      </c>
      <c r="O36" s="3" t="s">
        <v>19</v>
      </c>
      <c r="P36" s="3" t="s">
        <v>20</v>
      </c>
    </row>
    <row r="37" spans="1:19" x14ac:dyDescent="0.3">
      <c r="N37" s="3">
        <v>10000</v>
      </c>
      <c r="O37" s="3">
        <v>30000</v>
      </c>
      <c r="P37" s="3">
        <v>14000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31B6-3AB5-439C-B210-A90A68402D7F}">
  <dimension ref="D6:M18"/>
  <sheetViews>
    <sheetView workbookViewId="0">
      <selection activeCell="H6" sqref="H6:I17"/>
    </sheetView>
  </sheetViews>
  <sheetFormatPr defaultRowHeight="14.4" x14ac:dyDescent="0.3"/>
  <sheetData>
    <row r="6" spans="4:13" x14ac:dyDescent="0.3">
      <c r="D6" s="16" t="s">
        <v>30</v>
      </c>
      <c r="E6" s="16"/>
      <c r="H6" s="16" t="s">
        <v>36</v>
      </c>
      <c r="I6" s="16"/>
      <c r="L6" s="16" t="s">
        <v>37</v>
      </c>
      <c r="M6" s="16"/>
    </row>
    <row r="7" spans="4:13" x14ac:dyDescent="0.3">
      <c r="D7" s="15">
        <v>5000</v>
      </c>
      <c r="E7" s="15">
        <v>250</v>
      </c>
      <c r="H7" s="15">
        <v>5000</v>
      </c>
      <c r="I7" s="15">
        <v>100</v>
      </c>
      <c r="L7" s="15">
        <v>11</v>
      </c>
      <c r="M7" s="15">
        <v>100</v>
      </c>
    </row>
    <row r="8" spans="4:13" x14ac:dyDescent="0.3">
      <c r="D8" s="15">
        <v>10000</v>
      </c>
      <c r="E8" s="15">
        <v>500</v>
      </c>
      <c r="H8" s="15">
        <v>10000</v>
      </c>
      <c r="I8" s="15">
        <v>200</v>
      </c>
      <c r="L8" s="15">
        <v>12</v>
      </c>
      <c r="M8" s="15">
        <v>200</v>
      </c>
    </row>
    <row r="9" spans="4:13" x14ac:dyDescent="0.3">
      <c r="D9" s="15">
        <v>15000</v>
      </c>
      <c r="E9" s="15">
        <v>750</v>
      </c>
      <c r="H9" s="15">
        <v>15000</v>
      </c>
      <c r="I9" s="15">
        <v>300</v>
      </c>
      <c r="L9" s="15">
        <v>13</v>
      </c>
      <c r="M9" s="15">
        <v>300</v>
      </c>
    </row>
    <row r="10" spans="4:13" x14ac:dyDescent="0.3">
      <c r="D10" s="15">
        <v>20000</v>
      </c>
      <c r="E10" s="15">
        <v>1000</v>
      </c>
      <c r="H10" s="15">
        <v>20000</v>
      </c>
      <c r="I10" s="15">
        <v>400</v>
      </c>
      <c r="L10" s="15">
        <v>14</v>
      </c>
      <c r="M10" s="15">
        <v>400</v>
      </c>
    </row>
    <row r="11" spans="4:13" x14ac:dyDescent="0.3">
      <c r="D11" s="15">
        <v>25000</v>
      </c>
      <c r="E11" s="15">
        <v>1250</v>
      </c>
      <c r="H11" s="15">
        <v>25000</v>
      </c>
      <c r="I11" s="15">
        <v>500</v>
      </c>
      <c r="L11" s="15">
        <v>15</v>
      </c>
      <c r="M11" s="15">
        <v>500</v>
      </c>
    </row>
    <row r="12" spans="4:13" x14ac:dyDescent="0.3">
      <c r="D12" s="15">
        <v>30000</v>
      </c>
      <c r="E12" s="15">
        <v>1500</v>
      </c>
      <c r="H12" s="15">
        <v>30000</v>
      </c>
      <c r="I12" s="15">
        <v>600</v>
      </c>
      <c r="L12" s="15">
        <v>16</v>
      </c>
      <c r="M12" s="15">
        <v>600</v>
      </c>
    </row>
    <row r="13" spans="4:13" x14ac:dyDescent="0.3">
      <c r="D13" s="15">
        <v>35000</v>
      </c>
      <c r="E13" s="15">
        <v>1750</v>
      </c>
      <c r="H13" s="15">
        <v>35000</v>
      </c>
      <c r="I13" s="15">
        <v>700</v>
      </c>
      <c r="L13" s="15">
        <v>17</v>
      </c>
      <c r="M13" s="15">
        <v>700</v>
      </c>
    </row>
    <row r="14" spans="4:13" x14ac:dyDescent="0.3">
      <c r="D14" s="15">
        <v>40000</v>
      </c>
      <c r="E14" s="15">
        <v>2000</v>
      </c>
      <c r="H14" s="15">
        <v>40000</v>
      </c>
      <c r="I14" s="15">
        <v>800</v>
      </c>
      <c r="L14" s="15">
        <v>18</v>
      </c>
      <c r="M14" s="15">
        <v>800</v>
      </c>
    </row>
    <row r="15" spans="4:13" x14ac:dyDescent="0.3">
      <c r="D15" s="15">
        <v>45000</v>
      </c>
      <c r="E15" s="15">
        <v>2250</v>
      </c>
      <c r="H15" s="15">
        <v>45000</v>
      </c>
      <c r="I15" s="15">
        <v>900</v>
      </c>
      <c r="L15" s="15">
        <v>19</v>
      </c>
      <c r="M15" s="15">
        <v>900</v>
      </c>
    </row>
    <row r="16" spans="4:13" x14ac:dyDescent="0.3">
      <c r="D16" s="15">
        <v>50000</v>
      </c>
      <c r="E16" s="15">
        <v>2500</v>
      </c>
      <c r="H16" s="15">
        <v>50000</v>
      </c>
      <c r="I16" s="15">
        <v>1000</v>
      </c>
      <c r="L16" s="15">
        <v>20</v>
      </c>
      <c r="M16" s="15">
        <v>1000</v>
      </c>
    </row>
    <row r="17" spans="4:13" x14ac:dyDescent="0.3">
      <c r="D17" s="15">
        <v>55000</v>
      </c>
      <c r="E17" s="15">
        <v>2750</v>
      </c>
      <c r="H17" s="15">
        <v>55000</v>
      </c>
      <c r="I17" s="15">
        <v>1100</v>
      </c>
      <c r="L17" s="15">
        <v>21</v>
      </c>
      <c r="M17" s="15">
        <v>1100</v>
      </c>
    </row>
    <row r="18" spans="4:13" x14ac:dyDescent="0.3">
      <c r="L18" s="15">
        <v>22</v>
      </c>
      <c r="M18" s="15">
        <v>1200</v>
      </c>
    </row>
  </sheetData>
  <mergeCells count="3">
    <mergeCell ref="D6:E6"/>
    <mergeCell ref="H6:I6"/>
    <mergeCell ref="L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37"/>
  <sheetViews>
    <sheetView topLeftCell="A19" workbookViewId="0">
      <selection activeCell="C6" sqref="C6:D6"/>
    </sheetView>
  </sheetViews>
  <sheetFormatPr defaultRowHeight="14.4" x14ac:dyDescent="0.3"/>
  <cols>
    <col min="8" max="8" width="15.33203125" style="17" customWidth="1"/>
  </cols>
  <sheetData>
    <row r="1" spans="3:12" x14ac:dyDescent="0.3">
      <c r="G1" t="s">
        <v>32</v>
      </c>
    </row>
    <row r="2" spans="3:12" x14ac:dyDescent="0.3">
      <c r="G2" s="1" t="s">
        <v>11</v>
      </c>
    </row>
    <row r="3" spans="3:12" x14ac:dyDescent="0.3">
      <c r="G3" s="5">
        <v>13</v>
      </c>
      <c r="H3" s="17">
        <f>IF(G3&gt;10,(G3-10)*500,0)</f>
        <v>1500</v>
      </c>
      <c r="I3">
        <f>IF(G3&gt;10,G3*134.85,0)</f>
        <v>1753.05</v>
      </c>
      <c r="L3">
        <f>13*134.85</f>
        <v>1753.05</v>
      </c>
    </row>
    <row r="4" spans="3:12" x14ac:dyDescent="0.3">
      <c r="G4" s="5">
        <v>11</v>
      </c>
      <c r="H4" s="17">
        <f t="shared" ref="H4:H34" si="0">IF(G4&gt;10,(G4-10)*500,0)</f>
        <v>500</v>
      </c>
      <c r="I4">
        <f t="shared" ref="I4:I33" si="1">IF(G4&gt;10,G4*134.85,0)</f>
        <v>1483.35</v>
      </c>
    </row>
    <row r="5" spans="3:12" x14ac:dyDescent="0.3">
      <c r="G5" s="5">
        <v>14</v>
      </c>
      <c r="H5" s="17">
        <f t="shared" si="0"/>
        <v>2000</v>
      </c>
      <c r="I5">
        <f t="shared" si="1"/>
        <v>1887.8999999999999</v>
      </c>
    </row>
    <row r="6" spans="3:12" x14ac:dyDescent="0.3">
      <c r="C6" s="16" t="s">
        <v>37</v>
      </c>
      <c r="D6" s="16"/>
      <c r="G6" s="5">
        <v>7</v>
      </c>
      <c r="H6" s="17">
        <f t="shared" si="0"/>
        <v>0</v>
      </c>
      <c r="I6">
        <f t="shared" si="1"/>
        <v>0</v>
      </c>
    </row>
    <row r="7" spans="3:12" x14ac:dyDescent="0.3">
      <c r="C7" s="15">
        <v>11</v>
      </c>
      <c r="D7" s="15">
        <v>100</v>
      </c>
      <c r="G7" s="5">
        <v>9</v>
      </c>
      <c r="H7" s="17">
        <f t="shared" si="0"/>
        <v>0</v>
      </c>
      <c r="I7">
        <f t="shared" si="1"/>
        <v>0</v>
      </c>
    </row>
    <row r="8" spans="3:12" x14ac:dyDescent="0.3">
      <c r="C8" s="15">
        <v>12</v>
      </c>
      <c r="D8" s="15">
        <v>200</v>
      </c>
      <c r="G8" s="5">
        <v>11</v>
      </c>
      <c r="H8" s="17">
        <f t="shared" si="0"/>
        <v>500</v>
      </c>
      <c r="I8">
        <f t="shared" si="1"/>
        <v>1483.35</v>
      </c>
    </row>
    <row r="9" spans="3:12" x14ac:dyDescent="0.3">
      <c r="C9" s="15">
        <v>13</v>
      </c>
      <c r="D9" s="15">
        <v>300</v>
      </c>
      <c r="G9" s="5">
        <v>6</v>
      </c>
      <c r="H9" s="17">
        <f t="shared" si="0"/>
        <v>0</v>
      </c>
      <c r="I9">
        <f t="shared" si="1"/>
        <v>0</v>
      </c>
    </row>
    <row r="10" spans="3:12" x14ac:dyDescent="0.3">
      <c r="C10" s="15">
        <v>14</v>
      </c>
      <c r="D10" s="15">
        <v>400</v>
      </c>
      <c r="G10" s="5">
        <v>3</v>
      </c>
      <c r="H10" s="17">
        <f t="shared" si="0"/>
        <v>0</v>
      </c>
      <c r="I10">
        <f t="shared" si="1"/>
        <v>0</v>
      </c>
    </row>
    <row r="11" spans="3:12" x14ac:dyDescent="0.3">
      <c r="C11" s="15">
        <v>15</v>
      </c>
      <c r="D11" s="15">
        <v>500</v>
      </c>
      <c r="G11" s="5">
        <v>13</v>
      </c>
      <c r="H11" s="17">
        <f t="shared" si="0"/>
        <v>1500</v>
      </c>
      <c r="I11">
        <f t="shared" si="1"/>
        <v>1753.05</v>
      </c>
    </row>
    <row r="12" spans="3:12" x14ac:dyDescent="0.3">
      <c r="C12" s="15">
        <v>16</v>
      </c>
      <c r="D12" s="15">
        <v>600</v>
      </c>
      <c r="G12" s="5">
        <v>17</v>
      </c>
      <c r="H12" s="17">
        <f t="shared" si="0"/>
        <v>3500</v>
      </c>
      <c r="I12">
        <f t="shared" si="1"/>
        <v>2292.4499999999998</v>
      </c>
    </row>
    <row r="13" spans="3:12" x14ac:dyDescent="0.3">
      <c r="C13" s="15">
        <v>17</v>
      </c>
      <c r="D13" s="15">
        <v>700</v>
      </c>
      <c r="G13" s="5">
        <v>7</v>
      </c>
      <c r="H13" s="17">
        <f t="shared" si="0"/>
        <v>0</v>
      </c>
      <c r="I13">
        <f t="shared" si="1"/>
        <v>0</v>
      </c>
    </row>
    <row r="14" spans="3:12" x14ac:dyDescent="0.3">
      <c r="C14" s="15">
        <v>18</v>
      </c>
      <c r="D14" s="15">
        <v>800</v>
      </c>
      <c r="G14" s="5">
        <v>11</v>
      </c>
      <c r="H14" s="17">
        <f t="shared" si="0"/>
        <v>500</v>
      </c>
      <c r="I14">
        <f t="shared" si="1"/>
        <v>1483.35</v>
      </c>
    </row>
    <row r="15" spans="3:12" x14ac:dyDescent="0.3">
      <c r="C15" s="15">
        <v>19</v>
      </c>
      <c r="D15" s="15">
        <v>900</v>
      </c>
      <c r="G15" s="5">
        <v>11</v>
      </c>
      <c r="H15" s="17">
        <f t="shared" si="0"/>
        <v>500</v>
      </c>
      <c r="I15">
        <f t="shared" si="1"/>
        <v>1483.35</v>
      </c>
    </row>
    <row r="16" spans="3:12" x14ac:dyDescent="0.3">
      <c r="C16" s="15">
        <v>20</v>
      </c>
      <c r="D16" s="15">
        <v>1000</v>
      </c>
      <c r="G16" s="5">
        <v>3</v>
      </c>
      <c r="H16" s="17">
        <f t="shared" si="0"/>
        <v>0</v>
      </c>
      <c r="I16">
        <f t="shared" si="1"/>
        <v>0</v>
      </c>
    </row>
    <row r="17" spans="3:9" x14ac:dyDescent="0.3">
      <c r="C17" s="15">
        <v>21</v>
      </c>
      <c r="D17" s="15">
        <v>1100</v>
      </c>
      <c r="G17" s="5">
        <v>5</v>
      </c>
      <c r="H17" s="17">
        <f t="shared" si="0"/>
        <v>0</v>
      </c>
      <c r="I17">
        <f t="shared" si="1"/>
        <v>0</v>
      </c>
    </row>
    <row r="18" spans="3:9" x14ac:dyDescent="0.3">
      <c r="C18" s="15">
        <v>22</v>
      </c>
      <c r="D18" s="15">
        <v>1200</v>
      </c>
      <c r="G18" s="5">
        <v>11</v>
      </c>
      <c r="H18" s="17">
        <f t="shared" si="0"/>
        <v>500</v>
      </c>
      <c r="I18">
        <f t="shared" si="1"/>
        <v>1483.35</v>
      </c>
    </row>
    <row r="19" spans="3:9" x14ac:dyDescent="0.3">
      <c r="G19" s="5">
        <v>14</v>
      </c>
      <c r="H19" s="17">
        <f t="shared" si="0"/>
        <v>2000</v>
      </c>
      <c r="I19">
        <f t="shared" si="1"/>
        <v>1887.8999999999999</v>
      </c>
    </row>
    <row r="20" spans="3:9" x14ac:dyDescent="0.3">
      <c r="G20" s="5">
        <v>13</v>
      </c>
      <c r="H20" s="17">
        <f t="shared" si="0"/>
        <v>1500</v>
      </c>
      <c r="I20">
        <f t="shared" si="1"/>
        <v>1753.05</v>
      </c>
    </row>
    <row r="21" spans="3:9" x14ac:dyDescent="0.3">
      <c r="G21" s="5">
        <v>7</v>
      </c>
      <c r="H21" s="17">
        <f t="shared" si="0"/>
        <v>0</v>
      </c>
      <c r="I21">
        <f t="shared" si="1"/>
        <v>0</v>
      </c>
    </row>
    <row r="22" spans="3:9" x14ac:dyDescent="0.3">
      <c r="G22" s="5">
        <v>5</v>
      </c>
      <c r="H22" s="17">
        <f t="shared" si="0"/>
        <v>0</v>
      </c>
      <c r="I22">
        <f t="shared" si="1"/>
        <v>0</v>
      </c>
    </row>
    <row r="23" spans="3:9" x14ac:dyDescent="0.3">
      <c r="G23" s="9">
        <v>4</v>
      </c>
      <c r="H23" s="17">
        <f t="shared" si="0"/>
        <v>0</v>
      </c>
      <c r="I23">
        <f t="shared" si="1"/>
        <v>0</v>
      </c>
    </row>
    <row r="24" spans="3:9" x14ac:dyDescent="0.3">
      <c r="G24" s="5">
        <v>3</v>
      </c>
      <c r="H24" s="17">
        <f t="shared" si="0"/>
        <v>0</v>
      </c>
      <c r="I24">
        <f t="shared" si="1"/>
        <v>0</v>
      </c>
    </row>
    <row r="25" spans="3:9" x14ac:dyDescent="0.3">
      <c r="G25" s="5">
        <v>5</v>
      </c>
      <c r="H25" s="17">
        <f t="shared" si="0"/>
        <v>0</v>
      </c>
      <c r="I25">
        <f t="shared" si="1"/>
        <v>0</v>
      </c>
    </row>
    <row r="26" spans="3:9" x14ac:dyDescent="0.3">
      <c r="G26" s="5">
        <v>12</v>
      </c>
      <c r="H26" s="17">
        <f t="shared" si="0"/>
        <v>1000</v>
      </c>
      <c r="I26">
        <f t="shared" si="1"/>
        <v>1618.1999999999998</v>
      </c>
    </row>
    <row r="27" spans="3:9" x14ac:dyDescent="0.3">
      <c r="G27" s="5">
        <v>8</v>
      </c>
      <c r="H27" s="17">
        <f t="shared" si="0"/>
        <v>0</v>
      </c>
      <c r="I27">
        <f t="shared" si="1"/>
        <v>0</v>
      </c>
    </row>
    <row r="28" spans="3:9" x14ac:dyDescent="0.3">
      <c r="G28" s="5">
        <v>13</v>
      </c>
      <c r="H28" s="17">
        <f t="shared" si="0"/>
        <v>1500</v>
      </c>
      <c r="I28">
        <f t="shared" si="1"/>
        <v>1753.05</v>
      </c>
    </row>
    <row r="29" spans="3:9" x14ac:dyDescent="0.3">
      <c r="G29" s="5">
        <v>18</v>
      </c>
      <c r="H29" s="17">
        <f t="shared" si="0"/>
        <v>4000</v>
      </c>
      <c r="I29">
        <f t="shared" si="1"/>
        <v>2427.2999999999997</v>
      </c>
    </row>
    <row r="30" spans="3:9" x14ac:dyDescent="0.3">
      <c r="G30" s="5">
        <v>19</v>
      </c>
      <c r="H30" s="17">
        <f t="shared" si="0"/>
        <v>4500</v>
      </c>
      <c r="I30">
        <f t="shared" si="1"/>
        <v>2562.15</v>
      </c>
    </row>
    <row r="31" spans="3:9" x14ac:dyDescent="0.3">
      <c r="G31" s="5">
        <v>9</v>
      </c>
      <c r="H31" s="17">
        <f t="shared" si="0"/>
        <v>0</v>
      </c>
      <c r="I31">
        <f t="shared" si="1"/>
        <v>0</v>
      </c>
    </row>
    <row r="32" spans="3:9" x14ac:dyDescent="0.3">
      <c r="G32" s="5">
        <v>14</v>
      </c>
      <c r="H32" s="17">
        <f t="shared" si="0"/>
        <v>2000</v>
      </c>
      <c r="I32">
        <f t="shared" si="1"/>
        <v>1887.8999999999999</v>
      </c>
    </row>
    <row r="33" spans="7:9" x14ac:dyDescent="0.3">
      <c r="G33" s="5"/>
      <c r="H33" s="17">
        <f t="shared" si="0"/>
        <v>0</v>
      </c>
      <c r="I33">
        <f t="shared" si="1"/>
        <v>0</v>
      </c>
    </row>
    <row r="34" spans="7:9" x14ac:dyDescent="0.3">
      <c r="G34">
        <f>SUM(G3,G4,G5,G8,G11,G12,G14,G15,G18,G19,G20,G26,G28,G29,G30,G32)</f>
        <v>215</v>
      </c>
      <c r="H34" s="17">
        <f>SUM(H3:H33)</f>
        <v>27500</v>
      </c>
      <c r="I34">
        <f>SUM(I3:I33)</f>
        <v>28992.75</v>
      </c>
    </row>
    <row r="35" spans="7:9" x14ac:dyDescent="0.3">
      <c r="G35" s="13">
        <v>28992.75</v>
      </c>
    </row>
    <row r="37" spans="7:9" x14ac:dyDescent="0.3">
      <c r="G37">
        <f>G35/G34</f>
        <v>134.85</v>
      </c>
    </row>
  </sheetData>
  <mergeCells count="1"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J9"/>
  <sheetViews>
    <sheetView workbookViewId="0">
      <selection activeCell="P7" sqref="P7"/>
    </sheetView>
  </sheetViews>
  <sheetFormatPr defaultRowHeight="14.4" x14ac:dyDescent="0.3"/>
  <sheetData>
    <row r="2" spans="5:10" x14ac:dyDescent="0.3">
      <c r="E2" s="18" t="s">
        <v>41</v>
      </c>
      <c r="F2" s="18"/>
      <c r="G2" s="19" t="s">
        <v>42</v>
      </c>
      <c r="H2" s="19"/>
      <c r="I2" s="18" t="s">
        <v>43</v>
      </c>
      <c r="J2" s="18"/>
    </row>
    <row r="3" spans="5:10" x14ac:dyDescent="0.3">
      <c r="E3" s="20" t="s">
        <v>38</v>
      </c>
      <c r="F3" s="20">
        <v>15000</v>
      </c>
      <c r="G3" s="20"/>
      <c r="H3" s="20"/>
      <c r="I3" s="20"/>
      <c r="J3" s="20"/>
    </row>
    <row r="4" spans="5:10" x14ac:dyDescent="0.3">
      <c r="E4" s="20" t="s">
        <v>39</v>
      </c>
      <c r="F4" s="20">
        <v>1000</v>
      </c>
      <c r="G4" s="20" t="s">
        <v>27</v>
      </c>
      <c r="H4" s="20">
        <v>2000</v>
      </c>
      <c r="I4" s="20"/>
      <c r="J4" s="20"/>
    </row>
    <row r="5" spans="5:10" x14ac:dyDescent="0.3">
      <c r="E5" s="20"/>
      <c r="F5" s="20"/>
      <c r="G5" s="20" t="s">
        <v>40</v>
      </c>
      <c r="H5" s="20"/>
      <c r="I5" s="20"/>
      <c r="J5" s="20"/>
    </row>
    <row r="6" spans="5:10" x14ac:dyDescent="0.3">
      <c r="E6" s="20"/>
      <c r="F6" s="20"/>
      <c r="G6" s="20"/>
      <c r="H6" s="20"/>
      <c r="I6" s="20"/>
      <c r="J6" s="20"/>
    </row>
    <row r="7" spans="5:10" x14ac:dyDescent="0.3">
      <c r="E7" s="20"/>
      <c r="F7" s="20"/>
      <c r="G7" s="20"/>
      <c r="H7" s="20"/>
      <c r="I7" s="20"/>
      <c r="J7" s="20"/>
    </row>
    <row r="8" spans="5:10" x14ac:dyDescent="0.3">
      <c r="E8" s="20"/>
      <c r="F8" s="20"/>
      <c r="G8" s="20"/>
      <c r="H8" s="20"/>
      <c r="I8" s="20"/>
      <c r="J8" s="20"/>
    </row>
    <row r="9" spans="5:10" x14ac:dyDescent="0.3">
      <c r="E9" s="22"/>
      <c r="F9" s="22">
        <f>SUM(F3:F8)</f>
        <v>16000</v>
      </c>
      <c r="G9" s="21"/>
      <c r="H9" s="21">
        <f>SUM(H3:H8)</f>
        <v>2000</v>
      </c>
      <c r="I9" s="22"/>
      <c r="J9" s="22">
        <f>F9-H9</f>
        <v>14000</v>
      </c>
    </row>
  </sheetData>
  <mergeCells count="3">
    <mergeCell ref="G2:H2"/>
    <mergeCell ref="E2:F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الخزينة (2)</vt:lpstr>
      <vt:lpstr>الويتر</vt:lpstr>
      <vt:lpstr>الشيف</vt:lpstr>
      <vt:lpstr>Лист1</vt:lpstr>
      <vt:lpstr>النسب</vt:lpstr>
      <vt:lpstr>الخاص</vt:lpstr>
      <vt:lpstr>الخزينة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2024-08-16T11:38:10Z</dcterms:modified>
</cp:coreProperties>
</file>